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Бюджет!$H$56</definedName>
    <definedName name="_xlnm.Print_Titles" localSheetId="0">Бюджет!$4:$7</definedName>
  </definedNames>
  <calcPr calcId="124519" fullCalcOnLoad="1"/>
</workbook>
</file>

<file path=xl/calcChain.xml><?xml version="1.0" encoding="utf-8"?>
<calcChain xmlns="http://schemas.openxmlformats.org/spreadsheetml/2006/main">
  <c r="I19" i="1"/>
  <c r="J48"/>
  <c r="J49"/>
  <c r="J50"/>
  <c r="I48"/>
  <c r="I49"/>
  <c r="I50"/>
  <c r="H48"/>
  <c r="H49"/>
  <c r="H50"/>
  <c r="G48"/>
  <c r="G49"/>
  <c r="G50"/>
  <c r="J40"/>
  <c r="I40"/>
  <c r="H40"/>
  <c r="G40"/>
  <c r="J21"/>
  <c r="I21"/>
  <c r="G21"/>
  <c r="H21"/>
  <c r="G19"/>
  <c r="J16"/>
  <c r="I16"/>
  <c r="H16"/>
  <c r="G16"/>
  <c r="E45"/>
  <c r="F45"/>
  <c r="E8"/>
  <c r="F8"/>
  <c r="E47"/>
  <c r="F47"/>
  <c r="E41"/>
  <c r="F41"/>
  <c r="E39"/>
  <c r="F39"/>
  <c r="E36"/>
  <c r="F36"/>
  <c r="E30"/>
  <c r="F30"/>
  <c r="E25"/>
  <c r="F25"/>
  <c r="E20"/>
  <c r="F20"/>
  <c r="F17"/>
  <c r="D17"/>
  <c r="I17"/>
  <c r="E17"/>
  <c r="C17"/>
  <c r="G17"/>
  <c r="E15"/>
  <c r="F15"/>
  <c r="D47"/>
  <c r="C47"/>
  <c r="H47"/>
  <c r="D45"/>
  <c r="C45"/>
  <c r="H45"/>
  <c r="D41"/>
  <c r="C41"/>
  <c r="H41"/>
  <c r="D39"/>
  <c r="C39"/>
  <c r="H39"/>
  <c r="D36"/>
  <c r="C36"/>
  <c r="G36"/>
  <c r="D30"/>
  <c r="C30"/>
  <c r="G30"/>
  <c r="D25"/>
  <c r="C25"/>
  <c r="G25"/>
  <c r="D20"/>
  <c r="C20"/>
  <c r="H20"/>
  <c r="G22"/>
  <c r="H22"/>
  <c r="I22"/>
  <c r="D15"/>
  <c r="C15"/>
  <c r="D8"/>
  <c r="C8"/>
  <c r="G8"/>
  <c r="I9"/>
  <c r="I10"/>
  <c r="I11"/>
  <c r="I12"/>
  <c r="I13"/>
  <c r="I14"/>
  <c r="I18"/>
  <c r="I23"/>
  <c r="I24"/>
  <c r="I26"/>
  <c r="I27"/>
  <c r="I28"/>
  <c r="I29"/>
  <c r="I31"/>
  <c r="I32"/>
  <c r="I33"/>
  <c r="I34"/>
  <c r="I35"/>
  <c r="I37"/>
  <c r="I38"/>
  <c r="I42"/>
  <c r="I43"/>
  <c r="I44"/>
  <c r="I46"/>
  <c r="J9"/>
  <c r="J10"/>
  <c r="J11"/>
  <c r="J14"/>
  <c r="J18"/>
  <c r="J23"/>
  <c r="J24"/>
  <c r="J26"/>
  <c r="J27"/>
  <c r="J28"/>
  <c r="J29"/>
  <c r="J31"/>
  <c r="J32"/>
  <c r="J35"/>
  <c r="J37"/>
  <c r="J38"/>
  <c r="J42"/>
  <c r="J43"/>
  <c r="J44"/>
  <c r="J46"/>
  <c r="H9"/>
  <c r="H10"/>
  <c r="H11"/>
  <c r="H13"/>
  <c r="H14"/>
  <c r="H18"/>
  <c r="H23"/>
  <c r="H24"/>
  <c r="H26"/>
  <c r="H27"/>
  <c r="H28"/>
  <c r="H29"/>
  <c r="H31"/>
  <c r="H32"/>
  <c r="H35"/>
  <c r="H37"/>
  <c r="H38"/>
  <c r="H42"/>
  <c r="H43"/>
  <c r="H44"/>
  <c r="H46"/>
  <c r="G9"/>
  <c r="G10"/>
  <c r="G11"/>
  <c r="G12"/>
  <c r="G13"/>
  <c r="G14"/>
  <c r="G18"/>
  <c r="G23"/>
  <c r="G24"/>
  <c r="G26"/>
  <c r="G27"/>
  <c r="G28"/>
  <c r="G29"/>
  <c r="G31"/>
  <c r="G32"/>
  <c r="G33"/>
  <c r="G34"/>
  <c r="G35"/>
  <c r="G37"/>
  <c r="G38"/>
  <c r="G41"/>
  <c r="G42"/>
  <c r="G43"/>
  <c r="G44"/>
  <c r="G46"/>
  <c r="J41"/>
  <c r="J30"/>
  <c r="J47"/>
  <c r="G45"/>
  <c r="J20"/>
  <c r="H17"/>
  <c r="H8"/>
  <c r="H30"/>
  <c r="J15"/>
  <c r="J39"/>
  <c r="I36"/>
  <c r="F51"/>
  <c r="J17"/>
  <c r="J45"/>
  <c r="J36"/>
  <c r="I45"/>
  <c r="E51"/>
  <c r="I30"/>
  <c r="G47"/>
  <c r="H15"/>
  <c r="I20"/>
  <c r="I25"/>
  <c r="I41"/>
  <c r="I47"/>
  <c r="G39"/>
  <c r="I39"/>
  <c r="H36"/>
  <c r="J25"/>
  <c r="D51"/>
  <c r="H25"/>
  <c r="G20"/>
  <c r="G15"/>
  <c r="I15"/>
  <c r="C51"/>
  <c r="J8"/>
  <c r="I8"/>
  <c r="J51"/>
  <c r="I51"/>
  <c r="G51"/>
  <c r="H51"/>
</calcChain>
</file>

<file path=xl/sharedStrings.xml><?xml version="1.0" encoding="utf-8"?>
<sst xmlns="http://schemas.openxmlformats.org/spreadsheetml/2006/main" count="104" uniqueCount="98">
  <si>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</si>
  <si>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</si>
  <si>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</si>
  <si>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</si>
  <si>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</si>
  <si>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</si>
  <si>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</si>
  <si>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</si>
  <si>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</si>
  <si>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</si>
  <si>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</si>
  <si>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</si>
  <si>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</si>
  <si>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</si>
  <si>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</si>
  <si>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</si>
  <si>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</si>
  <si>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</si>
  <si>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</si>
  <si>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</si>
  <si>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</si>
  <si>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</si>
  <si>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</si>
  <si>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</si>
  <si>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</si>
  <si>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</si>
  <si>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</si>
  <si>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</si>
  <si>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</si>
  <si>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</si>
  <si>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</si>
  <si>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</si>
  <si>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</si>
  <si>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</si>
  <si>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</si>
  <si>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</si>
  <si>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</si>
  <si>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</si>
  <si>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</si>
  <si>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</si>
  <si>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</si>
  <si>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</si>
  <si>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</si>
  <si>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</si>
  <si>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</si>
  <si>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</si>
  <si>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</si>
  <si>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</si>
  <si>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</si>
  <si>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</si>
  <si>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</si>
  <si>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</si>
  <si>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</si>
  <si>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</si>
  <si>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</si>
  <si>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</si>
  <si>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</si>
  <si>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</si>
  <si>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</si>
  <si>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</si>
  <si>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</si>
  <si>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</si>
  <si>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</si>
  <si>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</si>
  <si>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</si>
  <si>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</si>
  <si>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</si>
  <si>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</si>
  <si>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</si>
  <si>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</si>
  <si>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</si>
  <si>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</si>
  <si>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</si>
  <si>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</si>
  <si>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НАЦИОНАЛЬНАЯ ОБОРОНА</t>
  </si>
  <si>
    <t>Мобилизационная и вневойсковая подготовка</t>
  </si>
  <si>
    <t>0200</t>
  </si>
  <si>
    <t>0203</t>
  </si>
  <si>
    <t>Сельское хозяйство и рыболовство</t>
  </si>
  <si>
    <t>0405</t>
  </si>
  <si>
    <t>ЗДРАВООХРАНЕНИЕ</t>
  </si>
  <si>
    <t>0900</t>
  </si>
  <si>
    <t>Стационарная медицинская помощь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</si>
  <si>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</si>
  <si>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</si>
  <si>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</si>
  <si>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</si>
  <si>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Иные дотации</t>
  </si>
  <si>
    <t>1402</t>
  </si>
  <si>
    <t>Прочие межбюджетные трансферты общего характера</t>
  </si>
  <si>
    <t>1403</t>
  </si>
  <si>
    <t>0310</t>
  </si>
  <si>
    <t>Обеспечение пожарной безопасности</t>
  </si>
  <si>
    <t>0901</t>
  </si>
  <si>
    <t>Отклонение 2018 года от 2017 года 
(+увеличение; - уменьшение)</t>
  </si>
  <si>
    <t xml:space="preserve"> 2018 год 
(по состоянию на 01.07.2018)</t>
  </si>
  <si>
    <t xml:space="preserve"> 2017  год
(по состоянию на 01.07.2017)</t>
  </si>
  <si>
    <t>Данные о расходах бюджета МО МР "Усть-Цилемский" по разделам и подразделам классификации расходов бюджетов 
за I полугодие 2018 года в сравнении с I полугодием 2017 года</t>
  </si>
</sst>
</file>

<file path=xl/styles.xml><?xml version="1.0" encoding="utf-8"?>
<styleSheet xmlns="http://schemas.openxmlformats.org/spreadsheetml/2006/main">
  <numFmts count="1">
    <numFmt numFmtId="173" formatCode="#,##0.0"/>
  </numFmts>
  <fonts count="5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173" fontId="4" fillId="0" borderId="1" xfId="0" applyNumberFormat="1" applyFont="1" applyBorder="1" applyAlignment="1" applyProtection="1">
      <alignment horizontal="right" vertical="center" wrapText="1"/>
    </xf>
    <xf numFmtId="173" fontId="3" fillId="0" borderId="1" xfId="0" applyNumberFormat="1" applyFont="1" applyBorder="1" applyAlignment="1" applyProtection="1">
      <alignment horizontal="right" vertical="center" wrapText="1"/>
    </xf>
    <xf numFmtId="173" fontId="4" fillId="0" borderId="1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4"/>
  <sheetViews>
    <sheetView tabSelected="1" workbookViewId="0">
      <selection activeCell="L10" sqref="L10"/>
    </sheetView>
  </sheetViews>
  <sheetFormatPr defaultRowHeight="12.75" customHeight="1" outlineLevelRow="1"/>
  <cols>
    <col min="1" max="1" width="34.85546875" customWidth="1"/>
    <col min="2" max="2" width="6.5703125" customWidth="1"/>
    <col min="3" max="3" width="17.28515625" bestFit="1" customWidth="1"/>
    <col min="4" max="4" width="16" customWidth="1"/>
    <col min="5" max="5" width="17.85546875" customWidth="1"/>
    <col min="6" max="6" width="15.85546875" customWidth="1"/>
    <col min="7" max="7" width="16.5703125" customWidth="1"/>
    <col min="8" max="8" width="11.28515625" customWidth="1"/>
    <col min="9" max="9" width="16.28515625" bestFit="1" customWidth="1"/>
    <col min="10" max="10" width="12.7109375" customWidth="1"/>
  </cols>
  <sheetData>
    <row r="1" spans="1:10" ht="15.75">
      <c r="A1" s="2"/>
      <c r="B1" s="1"/>
      <c r="C1" s="1"/>
      <c r="D1" s="1"/>
      <c r="E1" s="1"/>
      <c r="F1" s="1"/>
      <c r="G1" s="23"/>
      <c r="H1" s="23"/>
      <c r="I1" s="23"/>
      <c r="J1" s="23"/>
    </row>
    <row r="2" spans="1:10" ht="44.25" customHeight="1">
      <c r="A2" s="24" t="s">
        <v>97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72</v>
      </c>
    </row>
    <row r="4" spans="1:10" ht="35.25" customHeight="1">
      <c r="A4" s="22" t="s">
        <v>66</v>
      </c>
      <c r="B4" s="22" t="s">
        <v>67</v>
      </c>
      <c r="C4" s="21" t="s">
        <v>96</v>
      </c>
      <c r="D4" s="21"/>
      <c r="E4" s="22" t="s">
        <v>95</v>
      </c>
      <c r="F4" s="22"/>
      <c r="G4" s="22" t="s">
        <v>94</v>
      </c>
      <c r="H4" s="22"/>
      <c r="I4" s="22"/>
      <c r="J4" s="22"/>
    </row>
    <row r="5" spans="1:10" ht="15.75">
      <c r="A5" s="22"/>
      <c r="B5" s="22"/>
      <c r="C5" s="21" t="s">
        <v>68</v>
      </c>
      <c r="D5" s="21" t="s">
        <v>69</v>
      </c>
      <c r="E5" s="21" t="s">
        <v>68</v>
      </c>
      <c r="F5" s="21" t="s">
        <v>69</v>
      </c>
      <c r="G5" s="21" t="s">
        <v>68</v>
      </c>
      <c r="H5" s="21"/>
      <c r="I5" s="21" t="s">
        <v>69</v>
      </c>
      <c r="J5" s="21"/>
    </row>
    <row r="6" spans="1:10" ht="15.75">
      <c r="A6" s="22"/>
      <c r="B6" s="22"/>
      <c r="C6" s="21"/>
      <c r="D6" s="21"/>
      <c r="E6" s="21"/>
      <c r="F6" s="21"/>
      <c r="G6" s="4" t="s">
        <v>70</v>
      </c>
      <c r="H6" s="4" t="s">
        <v>71</v>
      </c>
      <c r="I6" s="4" t="s">
        <v>70</v>
      </c>
      <c r="J6" s="4" t="s">
        <v>71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f>C9+C10+C11+C12+C13+C14</f>
        <v>72600036.349999994</v>
      </c>
      <c r="D8" s="8">
        <f>D9+D10+D11+D12+D13+D14</f>
        <v>34348843.239999995</v>
      </c>
      <c r="E8" s="8">
        <f>E9+E10+E11+E12+E13+E14</f>
        <v>78290014.040000007</v>
      </c>
      <c r="F8" s="8">
        <f>F9+F10+F11+F12+F13+F14</f>
        <v>30499757.100000001</v>
      </c>
      <c r="G8" s="8">
        <f>E8-C8</f>
        <v>5689977.6900000125</v>
      </c>
      <c r="H8" s="15">
        <f>E8/C8*100</f>
        <v>107.83743091059763</v>
      </c>
      <c r="I8" s="8">
        <f>F8-D8</f>
        <v>-3849086.1399999931</v>
      </c>
      <c r="J8" s="15">
        <f>F8/D8*100</f>
        <v>88.794131688494105</v>
      </c>
    </row>
    <row r="9" spans="1:10" ht="94.5" outlineLevel="1">
      <c r="A9" s="9" t="s">
        <v>2</v>
      </c>
      <c r="B9" s="3" t="s">
        <v>3</v>
      </c>
      <c r="C9" s="10">
        <v>328000</v>
      </c>
      <c r="D9" s="10">
        <v>193422.4</v>
      </c>
      <c r="E9" s="10">
        <v>327000</v>
      </c>
      <c r="F9" s="10">
        <v>135288</v>
      </c>
      <c r="G9" s="10">
        <f t="shared" ref="G9:G51" si="0">E9-C9</f>
        <v>-1000</v>
      </c>
      <c r="H9" s="16">
        <f t="shared" ref="H9:H51" si="1">E9/C9*100</f>
        <v>99.695121951219505</v>
      </c>
      <c r="I9" s="10">
        <f t="shared" ref="I9:I51" si="2">F9-D9</f>
        <v>-58134.399999999994</v>
      </c>
      <c r="J9" s="16">
        <f t="shared" ref="J9:J51" si="3">F9/D9*100</f>
        <v>69.944329095285767</v>
      </c>
    </row>
    <row r="10" spans="1:10" ht="117" customHeight="1" outlineLevel="1">
      <c r="A10" s="9" t="s">
        <v>4</v>
      </c>
      <c r="B10" s="3" t="s">
        <v>5</v>
      </c>
      <c r="C10" s="10">
        <v>46766332.5</v>
      </c>
      <c r="D10" s="10">
        <v>21848426.629999999</v>
      </c>
      <c r="E10" s="10">
        <v>44656372.270000003</v>
      </c>
      <c r="F10" s="10">
        <v>21875326.140000001</v>
      </c>
      <c r="G10" s="10">
        <f t="shared" si="0"/>
        <v>-2109960.2299999967</v>
      </c>
      <c r="H10" s="16">
        <f t="shared" si="1"/>
        <v>95.488292288047177</v>
      </c>
      <c r="I10" s="10">
        <f t="shared" si="2"/>
        <v>26899.510000001639</v>
      </c>
      <c r="J10" s="16">
        <f t="shared" si="3"/>
        <v>100.12311875109152</v>
      </c>
    </row>
    <row r="11" spans="1:10" ht="78.75" outlineLevel="1">
      <c r="A11" s="9" t="s">
        <v>6</v>
      </c>
      <c r="B11" s="3" t="s">
        <v>7</v>
      </c>
      <c r="C11" s="10">
        <v>15228900</v>
      </c>
      <c r="D11" s="10">
        <v>7412274.9800000004</v>
      </c>
      <c r="E11" s="10">
        <v>14097383.529999999</v>
      </c>
      <c r="F11" s="10">
        <v>7003351.6600000001</v>
      </c>
      <c r="G11" s="10">
        <f t="shared" si="0"/>
        <v>-1131516.4700000007</v>
      </c>
      <c r="H11" s="16">
        <f t="shared" si="1"/>
        <v>92.569939588545452</v>
      </c>
      <c r="I11" s="10">
        <f t="shared" si="2"/>
        <v>-408923.3200000003</v>
      </c>
      <c r="J11" s="16">
        <f t="shared" si="3"/>
        <v>94.483160418314654</v>
      </c>
    </row>
    <row r="12" spans="1:10" ht="31.5" outlineLevel="1">
      <c r="A12" s="9" t="s">
        <v>60</v>
      </c>
      <c r="B12" s="3" t="s">
        <v>61</v>
      </c>
      <c r="C12" s="10"/>
      <c r="D12" s="10"/>
      <c r="E12" s="10">
        <v>0</v>
      </c>
      <c r="F12" s="10">
        <v>0</v>
      </c>
      <c r="G12" s="10">
        <f t="shared" si="0"/>
        <v>0</v>
      </c>
      <c r="H12" s="16">
        <v>0</v>
      </c>
      <c r="I12" s="10">
        <f t="shared" si="2"/>
        <v>0</v>
      </c>
      <c r="J12" s="16">
        <v>0</v>
      </c>
    </row>
    <row r="13" spans="1:10" ht="15.75" outlineLevel="1">
      <c r="A13" s="9" t="s">
        <v>8</v>
      </c>
      <c r="B13" s="3" t="s">
        <v>9</v>
      </c>
      <c r="C13" s="10">
        <v>1056949.58</v>
      </c>
      <c r="D13" s="10">
        <v>0</v>
      </c>
      <c r="E13" s="10">
        <v>127941.04</v>
      </c>
      <c r="F13" s="10">
        <v>0</v>
      </c>
      <c r="G13" s="10">
        <f t="shared" si="0"/>
        <v>-929008.54</v>
      </c>
      <c r="H13" s="16">
        <f t="shared" si="1"/>
        <v>12.10474391786976</v>
      </c>
      <c r="I13" s="10">
        <f t="shared" si="2"/>
        <v>0</v>
      </c>
      <c r="J13" s="16">
        <v>0</v>
      </c>
    </row>
    <row r="14" spans="1:10" ht="31.5" outlineLevel="1">
      <c r="A14" s="9" t="s">
        <v>10</v>
      </c>
      <c r="B14" s="3" t="s">
        <v>11</v>
      </c>
      <c r="C14" s="10">
        <v>9219854.2699999996</v>
      </c>
      <c r="D14" s="10">
        <v>4894719.2300000004</v>
      </c>
      <c r="E14" s="10">
        <v>19081317.199999999</v>
      </c>
      <c r="F14" s="10">
        <v>1485791.3</v>
      </c>
      <c r="G14" s="10">
        <f t="shared" si="0"/>
        <v>9861462.9299999997</v>
      </c>
      <c r="H14" s="16">
        <f t="shared" si="1"/>
        <v>206.95898916849148</v>
      </c>
      <c r="I14" s="10">
        <f t="shared" si="2"/>
        <v>-3408927.9300000006</v>
      </c>
      <c r="J14" s="16">
        <f t="shared" si="3"/>
        <v>30.354985243964645</v>
      </c>
    </row>
    <row r="15" spans="1:10" ht="15.75" outlineLevel="1">
      <c r="A15" s="6" t="s">
        <v>74</v>
      </c>
      <c r="B15" s="7" t="s">
        <v>76</v>
      </c>
      <c r="C15" s="8">
        <f>C16</f>
        <v>1112200</v>
      </c>
      <c r="D15" s="8">
        <f>D16</f>
        <v>556100</v>
      </c>
      <c r="E15" s="8">
        <f>E16</f>
        <v>1188700</v>
      </c>
      <c r="F15" s="8">
        <f>F16</f>
        <v>594350</v>
      </c>
      <c r="G15" s="10">
        <f t="shared" si="0"/>
        <v>76500</v>
      </c>
      <c r="H15" s="16">
        <f t="shared" si="1"/>
        <v>106.87825930588023</v>
      </c>
      <c r="I15" s="10">
        <f t="shared" si="2"/>
        <v>38250</v>
      </c>
      <c r="J15" s="16">
        <f t="shared" si="3"/>
        <v>106.87825930588023</v>
      </c>
    </row>
    <row r="16" spans="1:10" ht="31.5" outlineLevel="1">
      <c r="A16" s="9" t="s">
        <v>75</v>
      </c>
      <c r="B16" s="3" t="s">
        <v>77</v>
      </c>
      <c r="C16" s="10">
        <v>1112200</v>
      </c>
      <c r="D16" s="10">
        <v>556100</v>
      </c>
      <c r="E16" s="10">
        <v>1188700</v>
      </c>
      <c r="F16" s="10">
        <v>594350</v>
      </c>
      <c r="G16" s="10">
        <f t="shared" si="0"/>
        <v>76500</v>
      </c>
      <c r="H16" s="16">
        <f t="shared" si="1"/>
        <v>106.87825930588023</v>
      </c>
      <c r="I16" s="10">
        <f t="shared" si="2"/>
        <v>38250</v>
      </c>
      <c r="J16" s="16">
        <f t="shared" si="3"/>
        <v>106.87825930588023</v>
      </c>
    </row>
    <row r="17" spans="1:10" ht="63">
      <c r="A17" s="6" t="s">
        <v>12</v>
      </c>
      <c r="B17" s="7" t="s">
        <v>13</v>
      </c>
      <c r="C17" s="8">
        <f>C18+C19</f>
        <v>285000</v>
      </c>
      <c r="D17" s="8">
        <f>D18+D19</f>
        <v>68554</v>
      </c>
      <c r="E17" s="8">
        <f>E18+E19</f>
        <v>140000</v>
      </c>
      <c r="F17" s="8">
        <f>F18+F19</f>
        <v>5000</v>
      </c>
      <c r="G17" s="8">
        <f t="shared" si="0"/>
        <v>-145000</v>
      </c>
      <c r="H17" s="15">
        <f t="shared" si="1"/>
        <v>49.122807017543856</v>
      </c>
      <c r="I17" s="8">
        <f t="shared" si="2"/>
        <v>-63554</v>
      </c>
      <c r="J17" s="15">
        <f t="shared" si="3"/>
        <v>7.293520436444263</v>
      </c>
    </row>
    <row r="18" spans="1:10" ht="63" outlineLevel="1">
      <c r="A18" s="9" t="s">
        <v>14</v>
      </c>
      <c r="B18" s="3" t="s">
        <v>15</v>
      </c>
      <c r="C18" s="10">
        <v>285000</v>
      </c>
      <c r="D18" s="10">
        <v>68554</v>
      </c>
      <c r="E18" s="10">
        <v>0</v>
      </c>
      <c r="F18" s="10">
        <v>0</v>
      </c>
      <c r="G18" s="10">
        <f t="shared" si="0"/>
        <v>-285000</v>
      </c>
      <c r="H18" s="16">
        <f t="shared" si="1"/>
        <v>0</v>
      </c>
      <c r="I18" s="10">
        <f t="shared" si="2"/>
        <v>-68554</v>
      </c>
      <c r="J18" s="16">
        <f t="shared" si="3"/>
        <v>0</v>
      </c>
    </row>
    <row r="19" spans="1:10" ht="31.5" outlineLevel="1">
      <c r="A19" s="9" t="s">
        <v>92</v>
      </c>
      <c r="B19" s="3" t="s">
        <v>91</v>
      </c>
      <c r="C19" s="10">
        <v>0</v>
      </c>
      <c r="D19" s="10">
        <v>0</v>
      </c>
      <c r="E19" s="10">
        <v>140000</v>
      </c>
      <c r="F19" s="10">
        <v>5000</v>
      </c>
      <c r="G19" s="10">
        <f t="shared" si="0"/>
        <v>140000</v>
      </c>
      <c r="H19" s="16"/>
      <c r="I19" s="10">
        <f t="shared" si="2"/>
        <v>5000</v>
      </c>
      <c r="J19" s="16"/>
    </row>
    <row r="20" spans="1:10" ht="31.5">
      <c r="A20" s="6" t="s">
        <v>16</v>
      </c>
      <c r="B20" s="7" t="s">
        <v>17</v>
      </c>
      <c r="C20" s="8">
        <f>C21+C22+C23+C24</f>
        <v>59200138.5</v>
      </c>
      <c r="D20" s="8">
        <f>D21+D22+D23+D24</f>
        <v>22105387.59</v>
      </c>
      <c r="E20" s="8">
        <f>E21+E22+E23+E24</f>
        <v>48868230.370000005</v>
      </c>
      <c r="F20" s="8">
        <f>F21+F22+F23+F24</f>
        <v>17703131.419999998</v>
      </c>
      <c r="G20" s="8">
        <f t="shared" si="0"/>
        <v>-10331908.129999995</v>
      </c>
      <c r="H20" s="15">
        <f t="shared" si="1"/>
        <v>82.547493313719201</v>
      </c>
      <c r="I20" s="8">
        <f t="shared" si="2"/>
        <v>-4402256.1700000018</v>
      </c>
      <c r="J20" s="15">
        <f t="shared" si="3"/>
        <v>80.085143714053274</v>
      </c>
    </row>
    <row r="21" spans="1:10" ht="31.5">
      <c r="A21" s="9" t="s">
        <v>78</v>
      </c>
      <c r="B21" s="3" t="s">
        <v>79</v>
      </c>
      <c r="C21" s="10">
        <v>405000</v>
      </c>
      <c r="D21" s="10">
        <v>205000</v>
      </c>
      <c r="E21" s="10">
        <v>295000</v>
      </c>
      <c r="F21" s="10">
        <v>120000</v>
      </c>
      <c r="G21" s="8">
        <f t="shared" si="0"/>
        <v>-110000</v>
      </c>
      <c r="H21" s="15">
        <f t="shared" si="1"/>
        <v>72.839506172839506</v>
      </c>
      <c r="I21" s="8">
        <f t="shared" si="2"/>
        <v>-85000</v>
      </c>
      <c r="J21" s="15">
        <f t="shared" si="3"/>
        <v>58.536585365853654</v>
      </c>
    </row>
    <row r="22" spans="1:10" ht="15.75" outlineLevel="1">
      <c r="A22" s="9" t="s">
        <v>18</v>
      </c>
      <c r="B22" s="3" t="s">
        <v>19</v>
      </c>
      <c r="C22" s="10">
        <v>20964400</v>
      </c>
      <c r="D22" s="10">
        <v>6216024.8899999997</v>
      </c>
      <c r="E22" s="10">
        <v>18389470</v>
      </c>
      <c r="F22" s="10">
        <v>1943090</v>
      </c>
      <c r="G22" s="10">
        <f t="shared" si="0"/>
        <v>-2574930</v>
      </c>
      <c r="H22" s="16">
        <f t="shared" si="1"/>
        <v>87.717606990898858</v>
      </c>
      <c r="I22" s="10">
        <f t="shared" si="2"/>
        <v>-4272934.8899999997</v>
      </c>
      <c r="J22" s="16">
        <v>0</v>
      </c>
    </row>
    <row r="23" spans="1:10" ht="31.5" outlineLevel="1">
      <c r="A23" s="9" t="s">
        <v>20</v>
      </c>
      <c r="B23" s="3" t="s">
        <v>21</v>
      </c>
      <c r="C23" s="10">
        <v>33918838.5</v>
      </c>
      <c r="D23" s="10">
        <v>15116264.01</v>
      </c>
      <c r="E23" s="10">
        <v>27885430.370000001</v>
      </c>
      <c r="F23" s="10">
        <v>14631496.279999999</v>
      </c>
      <c r="G23" s="10">
        <f t="shared" si="0"/>
        <v>-6033408.129999999</v>
      </c>
      <c r="H23" s="16">
        <f t="shared" si="1"/>
        <v>82.212220710328864</v>
      </c>
      <c r="I23" s="10">
        <f t="shared" si="2"/>
        <v>-484767.73000000045</v>
      </c>
      <c r="J23" s="16">
        <f t="shared" si="3"/>
        <v>96.793071821983872</v>
      </c>
    </row>
    <row r="24" spans="1:10" ht="31.5" outlineLevel="1">
      <c r="A24" s="9" t="s">
        <v>22</v>
      </c>
      <c r="B24" s="3" t="s">
        <v>23</v>
      </c>
      <c r="C24" s="10">
        <v>3911900</v>
      </c>
      <c r="D24" s="10">
        <v>568098.68999999994</v>
      </c>
      <c r="E24" s="10">
        <v>2298330</v>
      </c>
      <c r="F24" s="10">
        <v>1008545.14</v>
      </c>
      <c r="G24" s="10">
        <f t="shared" si="0"/>
        <v>-1613570</v>
      </c>
      <c r="H24" s="16">
        <f t="shared" si="1"/>
        <v>58.752268718525528</v>
      </c>
      <c r="I24" s="10">
        <f t="shared" si="2"/>
        <v>440446.45000000007</v>
      </c>
      <c r="J24" s="16">
        <f t="shared" si="3"/>
        <v>177.52991826120919</v>
      </c>
    </row>
    <row r="25" spans="1:10" ht="47.25">
      <c r="A25" s="6" t="s">
        <v>24</v>
      </c>
      <c r="B25" s="7" t="s">
        <v>25</v>
      </c>
      <c r="C25" s="8">
        <f>C26+C27+C28+C29</f>
        <v>83624424.820000008</v>
      </c>
      <c r="D25" s="8">
        <f>D26+D27+D28+D29</f>
        <v>8602471.8200000003</v>
      </c>
      <c r="E25" s="8">
        <f>E26+E27+E28+E29</f>
        <v>116541082.72999999</v>
      </c>
      <c r="F25" s="8">
        <f>F26+F27+F28+F29</f>
        <v>9041711.2599999998</v>
      </c>
      <c r="G25" s="8">
        <f t="shared" si="0"/>
        <v>32916657.909999982</v>
      </c>
      <c r="H25" s="15">
        <f t="shared" si="1"/>
        <v>139.36249245462969</v>
      </c>
      <c r="I25" s="8">
        <f t="shared" si="2"/>
        <v>439239.43999999948</v>
      </c>
      <c r="J25" s="15">
        <f t="shared" si="3"/>
        <v>105.10596778682617</v>
      </c>
    </row>
    <row r="26" spans="1:10" ht="15.75" outlineLevel="1">
      <c r="A26" s="9" t="s">
        <v>26</v>
      </c>
      <c r="B26" s="3" t="s">
        <v>27</v>
      </c>
      <c r="C26" s="10">
        <v>761406.59</v>
      </c>
      <c r="D26" s="10">
        <v>677954.1</v>
      </c>
      <c r="E26" s="10">
        <v>1832677.5</v>
      </c>
      <c r="F26" s="10">
        <v>1648268.34</v>
      </c>
      <c r="G26" s="10">
        <f t="shared" si="0"/>
        <v>1071270.9100000001</v>
      </c>
      <c r="H26" s="16">
        <f t="shared" si="1"/>
        <v>240.69630130204155</v>
      </c>
      <c r="I26" s="10">
        <f t="shared" si="2"/>
        <v>970314.24000000011</v>
      </c>
      <c r="J26" s="16">
        <f t="shared" si="3"/>
        <v>243.12388405055739</v>
      </c>
    </row>
    <row r="27" spans="1:10" ht="15.75" outlineLevel="1">
      <c r="A27" s="9" t="s">
        <v>28</v>
      </c>
      <c r="B27" s="3" t="s">
        <v>29</v>
      </c>
      <c r="C27" s="10">
        <v>64457866.719999999</v>
      </c>
      <c r="D27" s="10">
        <v>2554861.6</v>
      </c>
      <c r="E27" s="10">
        <v>88935391.459999993</v>
      </c>
      <c r="F27" s="10">
        <v>51090.46</v>
      </c>
      <c r="G27" s="10">
        <f t="shared" si="0"/>
        <v>24477524.739999995</v>
      </c>
      <c r="H27" s="16">
        <f t="shared" si="1"/>
        <v>137.97445678171212</v>
      </c>
      <c r="I27" s="10">
        <f t="shared" si="2"/>
        <v>-2503771.14</v>
      </c>
      <c r="J27" s="16">
        <f t="shared" si="3"/>
        <v>1.9997349367182942</v>
      </c>
    </row>
    <row r="28" spans="1:10" ht="15.75" outlineLevel="1">
      <c r="A28" s="9" t="s">
        <v>30</v>
      </c>
      <c r="B28" s="3" t="s">
        <v>31</v>
      </c>
      <c r="C28" s="10">
        <v>3778051.51</v>
      </c>
      <c r="D28" s="10">
        <v>2152024.62</v>
      </c>
      <c r="E28" s="10">
        <v>9534300</v>
      </c>
      <c r="F28" s="10">
        <v>2501317.7400000002</v>
      </c>
      <c r="G28" s="10">
        <f t="shared" si="0"/>
        <v>5756248.4900000002</v>
      </c>
      <c r="H28" s="16">
        <f t="shared" si="1"/>
        <v>252.36024375961992</v>
      </c>
      <c r="I28" s="10">
        <f t="shared" si="2"/>
        <v>349293.12000000011</v>
      </c>
      <c r="J28" s="16">
        <f t="shared" si="3"/>
        <v>116.23090724677677</v>
      </c>
    </row>
    <row r="29" spans="1:10" ht="47.25" outlineLevel="1">
      <c r="A29" s="9" t="s">
        <v>32</v>
      </c>
      <c r="B29" s="3" t="s">
        <v>33</v>
      </c>
      <c r="C29" s="10">
        <v>14627100</v>
      </c>
      <c r="D29" s="10">
        <v>3217631.5</v>
      </c>
      <c r="E29" s="10">
        <v>16238713.77</v>
      </c>
      <c r="F29" s="10">
        <v>4841034.72</v>
      </c>
      <c r="G29" s="10">
        <f t="shared" si="0"/>
        <v>1611613.7699999996</v>
      </c>
      <c r="H29" s="16">
        <f t="shared" si="1"/>
        <v>111.01799926164449</v>
      </c>
      <c r="I29" s="10">
        <f t="shared" si="2"/>
        <v>1623403.2199999997</v>
      </c>
      <c r="J29" s="16">
        <f t="shared" si="3"/>
        <v>150.45336049202652</v>
      </c>
    </row>
    <row r="30" spans="1:10" ht="15.75">
      <c r="A30" s="6" t="s">
        <v>34</v>
      </c>
      <c r="B30" s="7" t="s">
        <v>35</v>
      </c>
      <c r="C30" s="8">
        <f>C31+C32+C33+C34+C35</f>
        <v>427927796.99000001</v>
      </c>
      <c r="D30" s="8">
        <f>D31+D32+D33+D34+D35</f>
        <v>247730752.28999996</v>
      </c>
      <c r="E30" s="8">
        <f>E31+E32+E33+E34+E35</f>
        <v>438752463.24999994</v>
      </c>
      <c r="F30" s="8">
        <f>F31+F32+F33+F34+F35</f>
        <v>269726854.94999999</v>
      </c>
      <c r="G30" s="8">
        <f t="shared" si="0"/>
        <v>10824666.259999931</v>
      </c>
      <c r="H30" s="15">
        <f t="shared" si="1"/>
        <v>102.52955436317517</v>
      </c>
      <c r="I30" s="8">
        <f t="shared" si="2"/>
        <v>21996102.660000026</v>
      </c>
      <c r="J30" s="15">
        <f t="shared" si="3"/>
        <v>108.87903599237079</v>
      </c>
    </row>
    <row r="31" spans="1:10" ht="15.75" outlineLevel="1">
      <c r="A31" s="9" t="s">
        <v>36</v>
      </c>
      <c r="B31" s="3" t="s">
        <v>37</v>
      </c>
      <c r="C31" s="10">
        <v>95612001.769999996</v>
      </c>
      <c r="D31" s="10">
        <v>50338865.539999999</v>
      </c>
      <c r="E31" s="10">
        <v>85925169.099999994</v>
      </c>
      <c r="F31" s="10">
        <v>59819300.460000001</v>
      </c>
      <c r="G31" s="10">
        <f t="shared" si="0"/>
        <v>-9686832.6700000018</v>
      </c>
      <c r="H31" s="16">
        <f t="shared" si="1"/>
        <v>89.868601754304635</v>
      </c>
      <c r="I31" s="10">
        <f t="shared" si="2"/>
        <v>9480434.9200000018</v>
      </c>
      <c r="J31" s="16">
        <f t="shared" si="3"/>
        <v>118.83323117893212</v>
      </c>
    </row>
    <row r="32" spans="1:10" ht="15.75" outlineLevel="1">
      <c r="A32" s="9" t="s">
        <v>38</v>
      </c>
      <c r="B32" s="3" t="s">
        <v>39</v>
      </c>
      <c r="C32" s="10">
        <v>257350120.16999999</v>
      </c>
      <c r="D32" s="10">
        <v>161203847.53</v>
      </c>
      <c r="E32" s="10">
        <v>275450037.31999999</v>
      </c>
      <c r="F32" s="10">
        <v>170520072.66999999</v>
      </c>
      <c r="G32" s="10">
        <f t="shared" si="0"/>
        <v>18099917.150000006</v>
      </c>
      <c r="H32" s="16">
        <f t="shared" si="1"/>
        <v>107.03318775916777</v>
      </c>
      <c r="I32" s="10">
        <f t="shared" si="2"/>
        <v>9316225.1399999857</v>
      </c>
      <c r="J32" s="16">
        <f t="shared" si="3"/>
        <v>105.77915805531022</v>
      </c>
    </row>
    <row r="33" spans="1:10" ht="31.5" outlineLevel="1">
      <c r="A33" s="9" t="s">
        <v>62</v>
      </c>
      <c r="B33" s="3" t="s">
        <v>63</v>
      </c>
      <c r="C33" s="10">
        <v>36701667.729999997</v>
      </c>
      <c r="D33" s="10">
        <v>20624942.390000001</v>
      </c>
      <c r="E33" s="10">
        <v>38921973</v>
      </c>
      <c r="F33" s="10">
        <v>23657355.18</v>
      </c>
      <c r="G33" s="10">
        <f t="shared" si="0"/>
        <v>2220305.2700000033</v>
      </c>
      <c r="H33" s="16">
        <v>0</v>
      </c>
      <c r="I33" s="10">
        <f t="shared" si="2"/>
        <v>3032412.7899999991</v>
      </c>
      <c r="J33" s="16">
        <v>0</v>
      </c>
    </row>
    <row r="34" spans="1:10" ht="15.75" outlineLevel="1">
      <c r="A34" s="9" t="s">
        <v>64</v>
      </c>
      <c r="B34" s="3" t="s">
        <v>65</v>
      </c>
      <c r="C34" s="10">
        <v>1563200</v>
      </c>
      <c r="D34" s="10">
        <v>381123.14</v>
      </c>
      <c r="E34" s="10">
        <v>1260408.96</v>
      </c>
      <c r="F34" s="10">
        <v>336027.94</v>
      </c>
      <c r="G34" s="10">
        <f t="shared" si="0"/>
        <v>-302791.04000000004</v>
      </c>
      <c r="H34" s="16">
        <v>0</v>
      </c>
      <c r="I34" s="10">
        <f t="shared" si="2"/>
        <v>-45095.200000000012</v>
      </c>
      <c r="J34" s="16">
        <v>0</v>
      </c>
    </row>
    <row r="35" spans="1:10" ht="31.5" outlineLevel="1">
      <c r="A35" s="9" t="s">
        <v>40</v>
      </c>
      <c r="B35" s="3" t="s">
        <v>41</v>
      </c>
      <c r="C35" s="10">
        <v>36700807.32</v>
      </c>
      <c r="D35" s="10">
        <v>15181973.689999999</v>
      </c>
      <c r="E35" s="10">
        <v>37194874.869999997</v>
      </c>
      <c r="F35" s="10">
        <v>15394098.699999999</v>
      </c>
      <c r="G35" s="10">
        <f t="shared" si="0"/>
        <v>494067.54999999702</v>
      </c>
      <c r="H35" s="16">
        <f t="shared" si="1"/>
        <v>101.3462034927247</v>
      </c>
      <c r="I35" s="10">
        <f t="shared" si="2"/>
        <v>212125.00999999978</v>
      </c>
      <c r="J35" s="16">
        <f t="shared" si="3"/>
        <v>101.39721629302862</v>
      </c>
    </row>
    <row r="36" spans="1:10" ht="31.5">
      <c r="A36" s="6" t="s">
        <v>42</v>
      </c>
      <c r="B36" s="7" t="s">
        <v>43</v>
      </c>
      <c r="C36" s="8">
        <f>C37+C38</f>
        <v>89322791</v>
      </c>
      <c r="D36" s="8">
        <f>D37+D38</f>
        <v>54802701</v>
      </c>
      <c r="E36" s="8">
        <f>E37+E38</f>
        <v>110708870</v>
      </c>
      <c r="F36" s="8">
        <f>F37+F38</f>
        <v>65734167</v>
      </c>
      <c r="G36" s="8">
        <f t="shared" si="0"/>
        <v>21386079</v>
      </c>
      <c r="H36" s="15">
        <f t="shared" si="1"/>
        <v>123.94246615066025</v>
      </c>
      <c r="I36" s="8">
        <f t="shared" si="2"/>
        <v>10931466</v>
      </c>
      <c r="J36" s="15">
        <f t="shared" si="3"/>
        <v>119.94694750537936</v>
      </c>
    </row>
    <row r="37" spans="1:10" ht="15.75" outlineLevel="1">
      <c r="A37" s="9" t="s">
        <v>44</v>
      </c>
      <c r="B37" s="3" t="s">
        <v>45</v>
      </c>
      <c r="C37" s="10">
        <v>76974491</v>
      </c>
      <c r="D37" s="10">
        <v>47450901</v>
      </c>
      <c r="E37" s="10">
        <v>98415570</v>
      </c>
      <c r="F37" s="10">
        <v>53590867</v>
      </c>
      <c r="G37" s="10">
        <f>E37-C37</f>
        <v>21441079</v>
      </c>
      <c r="H37" s="16">
        <f>E37/C37*100</f>
        <v>127.85478503521381</v>
      </c>
      <c r="I37" s="10">
        <f>F37-D37</f>
        <v>6139966</v>
      </c>
      <c r="J37" s="16">
        <f>F37/D37*100</f>
        <v>112.93961941839629</v>
      </c>
    </row>
    <row r="38" spans="1:10" ht="31.5" outlineLevel="1">
      <c r="A38" s="9" t="s">
        <v>46</v>
      </c>
      <c r="B38" s="18" t="s">
        <v>47</v>
      </c>
      <c r="C38" s="10">
        <v>12348300</v>
      </c>
      <c r="D38" s="10">
        <v>7351800</v>
      </c>
      <c r="E38" s="10">
        <v>12293300</v>
      </c>
      <c r="F38" s="10">
        <v>12143300</v>
      </c>
      <c r="G38" s="10">
        <f>E38-C38</f>
        <v>-55000</v>
      </c>
      <c r="H38" s="16">
        <f>E38/C38*100</f>
        <v>99.554594559575008</v>
      </c>
      <c r="I38" s="10">
        <f>F38-D38</f>
        <v>4791500</v>
      </c>
      <c r="J38" s="16">
        <f>F38/D38*100</f>
        <v>165.17451508474116</v>
      </c>
    </row>
    <row r="39" spans="1:10" ht="15.75" outlineLevel="1">
      <c r="A39" s="6" t="s">
        <v>80</v>
      </c>
      <c r="B39" s="7" t="s">
        <v>81</v>
      </c>
      <c r="C39" s="8">
        <f>C40</f>
        <v>300000</v>
      </c>
      <c r="D39" s="8">
        <f>D40</f>
        <v>86200</v>
      </c>
      <c r="E39" s="8">
        <f>E40</f>
        <v>210000</v>
      </c>
      <c r="F39" s="8">
        <f>F40</f>
        <v>63600</v>
      </c>
      <c r="G39" s="10">
        <f t="shared" si="0"/>
        <v>-90000</v>
      </c>
      <c r="H39" s="16">
        <f t="shared" si="1"/>
        <v>70</v>
      </c>
      <c r="I39" s="10">
        <f t="shared" si="2"/>
        <v>-22600</v>
      </c>
      <c r="J39" s="16">
        <f t="shared" si="3"/>
        <v>73.781902552204187</v>
      </c>
    </row>
    <row r="40" spans="1:10" ht="31.5" outlineLevel="1">
      <c r="A40" s="9" t="s">
        <v>82</v>
      </c>
      <c r="B40" s="3" t="s">
        <v>93</v>
      </c>
      <c r="C40" s="10">
        <v>300000</v>
      </c>
      <c r="D40" s="10">
        <v>86200</v>
      </c>
      <c r="E40" s="10">
        <v>210000</v>
      </c>
      <c r="F40" s="10">
        <v>63600</v>
      </c>
      <c r="G40" s="10">
        <f>E40-C40</f>
        <v>-90000</v>
      </c>
      <c r="H40" s="16">
        <f>E40/C40*100</f>
        <v>70</v>
      </c>
      <c r="I40" s="10">
        <f>F40-D40</f>
        <v>-22600</v>
      </c>
      <c r="J40" s="16">
        <f>F40/D40*100</f>
        <v>73.781902552204187</v>
      </c>
    </row>
    <row r="41" spans="1:10" ht="15.75">
      <c r="A41" s="6" t="s">
        <v>48</v>
      </c>
      <c r="B41" s="7" t="s">
        <v>49</v>
      </c>
      <c r="C41" s="8">
        <f>C42+C43+C44</f>
        <v>35796685</v>
      </c>
      <c r="D41" s="8">
        <f>D42+D43+D44</f>
        <v>12321762.659999998</v>
      </c>
      <c r="E41" s="8">
        <f>E42+E43+E44</f>
        <v>33565265.840000004</v>
      </c>
      <c r="F41" s="8">
        <f>F42+F43+F44</f>
        <v>11938262.870000001</v>
      </c>
      <c r="G41" s="8">
        <f t="shared" si="0"/>
        <v>-2231419.1599999964</v>
      </c>
      <c r="H41" s="15">
        <f t="shared" si="1"/>
        <v>93.766408369937054</v>
      </c>
      <c r="I41" s="8">
        <f t="shared" si="2"/>
        <v>-383499.78999999724</v>
      </c>
      <c r="J41" s="15">
        <f t="shared" si="3"/>
        <v>96.887622326593345</v>
      </c>
    </row>
    <row r="42" spans="1:10" ht="15.75" outlineLevel="1">
      <c r="A42" s="9" t="s">
        <v>50</v>
      </c>
      <c r="B42" s="3" t="s">
        <v>51</v>
      </c>
      <c r="C42" s="10">
        <v>4636685</v>
      </c>
      <c r="D42" s="10">
        <v>2470785.84</v>
      </c>
      <c r="E42" s="10">
        <v>4940598.84</v>
      </c>
      <c r="F42" s="10">
        <v>2558565.7599999998</v>
      </c>
      <c r="G42" s="10">
        <f>E42-C42</f>
        <v>303913.83999999985</v>
      </c>
      <c r="H42" s="16">
        <f>E42/C42*100</f>
        <v>106.55455007187247</v>
      </c>
      <c r="I42" s="10">
        <f>F42-D42</f>
        <v>87779.919999999925</v>
      </c>
      <c r="J42" s="16">
        <f>F42/D42*100</f>
        <v>103.55271260579994</v>
      </c>
    </row>
    <row r="43" spans="1:10" ht="31.5" outlineLevel="1">
      <c r="A43" s="9" t="s">
        <v>52</v>
      </c>
      <c r="B43" s="3" t="s">
        <v>53</v>
      </c>
      <c r="C43" s="10">
        <v>19042100</v>
      </c>
      <c r="D43" s="10">
        <v>8353282.8799999999</v>
      </c>
      <c r="E43" s="10">
        <v>18105267</v>
      </c>
      <c r="F43" s="10">
        <v>7883198.9000000004</v>
      </c>
      <c r="G43" s="10">
        <f>E43-C43</f>
        <v>-936833</v>
      </c>
      <c r="H43" s="16">
        <f>E43/C43*100</f>
        <v>95.080201238308803</v>
      </c>
      <c r="I43" s="10">
        <f>F43-D43</f>
        <v>-470083.97999999952</v>
      </c>
      <c r="J43" s="16">
        <f>F43/D43*100</f>
        <v>94.372464254436935</v>
      </c>
    </row>
    <row r="44" spans="1:10" ht="15.75" outlineLevel="1">
      <c r="A44" s="9" t="s">
        <v>54</v>
      </c>
      <c r="B44" s="3" t="s">
        <v>55</v>
      </c>
      <c r="C44" s="10">
        <v>12117900</v>
      </c>
      <c r="D44" s="10">
        <v>1497693.94</v>
      </c>
      <c r="E44" s="10">
        <v>10519400</v>
      </c>
      <c r="F44" s="10">
        <v>1496498.21</v>
      </c>
      <c r="G44" s="10">
        <f>E44-C44</f>
        <v>-1598500</v>
      </c>
      <c r="H44" s="16">
        <f>E44/C44*100</f>
        <v>86.808770496538173</v>
      </c>
      <c r="I44" s="10">
        <f>F44-D44</f>
        <v>-1195.7299999999814</v>
      </c>
      <c r="J44" s="16">
        <f>F44/D44*100</f>
        <v>99.920161925740317</v>
      </c>
    </row>
    <row r="45" spans="1:10" ht="57" customHeight="1">
      <c r="A45" s="6" t="s">
        <v>56</v>
      </c>
      <c r="B45" s="7" t="s">
        <v>57</v>
      </c>
      <c r="C45" s="8">
        <f>C46</f>
        <v>1700000</v>
      </c>
      <c r="D45" s="8">
        <f>D46</f>
        <v>884719.69</v>
      </c>
      <c r="E45" s="8">
        <f>E46</f>
        <v>1600000</v>
      </c>
      <c r="F45" s="8">
        <f>F46</f>
        <v>823950.87</v>
      </c>
      <c r="G45" s="8">
        <f t="shared" si="0"/>
        <v>-100000</v>
      </c>
      <c r="H45" s="15">
        <f t="shared" si="1"/>
        <v>94.117647058823522</v>
      </c>
      <c r="I45" s="8">
        <f t="shared" si="2"/>
        <v>-60768.819999999949</v>
      </c>
      <c r="J45" s="15">
        <f t="shared" si="3"/>
        <v>93.131291109842934</v>
      </c>
    </row>
    <row r="46" spans="1:10" ht="47.25" outlineLevel="1">
      <c r="A46" s="19" t="s">
        <v>58</v>
      </c>
      <c r="B46" s="18" t="s">
        <v>59</v>
      </c>
      <c r="C46" s="10">
        <v>1700000</v>
      </c>
      <c r="D46" s="10">
        <v>884719.69</v>
      </c>
      <c r="E46" s="10">
        <v>1600000</v>
      </c>
      <c r="F46" s="10">
        <v>823950.87</v>
      </c>
      <c r="G46" s="10">
        <f t="shared" si="0"/>
        <v>-100000</v>
      </c>
      <c r="H46" s="16">
        <f t="shared" si="1"/>
        <v>94.117647058823522</v>
      </c>
      <c r="I46" s="10">
        <f t="shared" si="2"/>
        <v>-60768.819999999949</v>
      </c>
      <c r="J46" s="16">
        <f t="shared" si="3"/>
        <v>93.131291109842934</v>
      </c>
    </row>
    <row r="47" spans="1:10" ht="110.25" outlineLevel="1">
      <c r="A47" s="6" t="s">
        <v>86</v>
      </c>
      <c r="B47" s="7" t="s">
        <v>83</v>
      </c>
      <c r="C47" s="8">
        <f>C48+C49+C50</f>
        <v>36465500</v>
      </c>
      <c r="D47" s="8">
        <f>D48+D49+D50</f>
        <v>21178202</v>
      </c>
      <c r="E47" s="8">
        <f>E48+E49+E50</f>
        <v>37510900</v>
      </c>
      <c r="F47" s="8">
        <f>F48+F49+F50</f>
        <v>21978107.440000001</v>
      </c>
      <c r="G47" s="10">
        <f t="shared" si="0"/>
        <v>1045400</v>
      </c>
      <c r="H47" s="16">
        <f t="shared" si="1"/>
        <v>102.8668193223732</v>
      </c>
      <c r="I47" s="10">
        <f t="shared" si="2"/>
        <v>799905.44000000134</v>
      </c>
      <c r="J47" s="16">
        <f t="shared" si="3"/>
        <v>103.77702243089382</v>
      </c>
    </row>
    <row r="48" spans="1:10" ht="78.75" outlineLevel="1">
      <c r="A48" s="9" t="s">
        <v>84</v>
      </c>
      <c r="B48" s="3" t="s">
        <v>85</v>
      </c>
      <c r="C48" s="10">
        <v>4363500</v>
      </c>
      <c r="D48" s="10">
        <v>2505702</v>
      </c>
      <c r="E48" s="10">
        <v>5584800</v>
      </c>
      <c r="F48" s="10">
        <v>3262864</v>
      </c>
      <c r="G48" s="10">
        <f t="shared" si="0"/>
        <v>1221300</v>
      </c>
      <c r="H48" s="16">
        <f t="shared" si="1"/>
        <v>127.98899965623927</v>
      </c>
      <c r="I48" s="10">
        <f t="shared" si="2"/>
        <v>757162</v>
      </c>
      <c r="J48" s="16">
        <f t="shared" si="3"/>
        <v>130.21755978963182</v>
      </c>
    </row>
    <row r="49" spans="1:10" ht="15.75" outlineLevel="1">
      <c r="A49" s="9" t="s">
        <v>87</v>
      </c>
      <c r="B49" s="3" t="s">
        <v>88</v>
      </c>
      <c r="C49" s="10">
        <v>32052000</v>
      </c>
      <c r="D49" s="10">
        <v>18622500</v>
      </c>
      <c r="E49" s="10">
        <v>31906100</v>
      </c>
      <c r="F49" s="10">
        <v>18715243.440000001</v>
      </c>
      <c r="G49" s="10">
        <f t="shared" si="0"/>
        <v>-145900</v>
      </c>
      <c r="H49" s="16">
        <f t="shared" si="1"/>
        <v>99.544802196430808</v>
      </c>
      <c r="I49" s="10">
        <f t="shared" si="2"/>
        <v>92743.440000001341</v>
      </c>
      <c r="J49" s="16">
        <f t="shared" si="3"/>
        <v>100.49801820378575</v>
      </c>
    </row>
    <row r="50" spans="1:10" ht="31.5" outlineLevel="1">
      <c r="A50" s="9" t="s">
        <v>89</v>
      </c>
      <c r="B50" s="3" t="s">
        <v>90</v>
      </c>
      <c r="C50" s="10">
        <v>50000</v>
      </c>
      <c r="D50" s="10">
        <v>50000</v>
      </c>
      <c r="E50" s="10">
        <v>20000</v>
      </c>
      <c r="F50" s="10">
        <v>0</v>
      </c>
      <c r="G50" s="10">
        <f t="shared" si="0"/>
        <v>-30000</v>
      </c>
      <c r="H50" s="16">
        <f t="shared" si="1"/>
        <v>40</v>
      </c>
      <c r="I50" s="10">
        <f t="shared" si="2"/>
        <v>-50000</v>
      </c>
      <c r="J50" s="16">
        <f t="shared" si="3"/>
        <v>0</v>
      </c>
    </row>
    <row r="51" spans="1:10" ht="15.75">
      <c r="A51" s="11" t="s">
        <v>73</v>
      </c>
      <c r="B51" s="12"/>
      <c r="C51" s="13">
        <f>C45+C41+C39+C36+C30+C25+C20+C17+C15+C8+C47</f>
        <v>808334572.66000009</v>
      </c>
      <c r="D51" s="13">
        <f>D45+D41+D39+D36+D30+D25+D20+D17+D15+D8+D47</f>
        <v>402685694.28999996</v>
      </c>
      <c r="E51" s="13">
        <f>E45+E41+E39+E36+E30+E25+E20+E17+E15+E8+E47</f>
        <v>867375526.2299999</v>
      </c>
      <c r="F51" s="13">
        <f>F45+F41+F39+F36+F30+F25+F20+F17+F15+F8+F47</f>
        <v>428108892.91000003</v>
      </c>
      <c r="G51" s="13">
        <f t="shared" si="0"/>
        <v>59040953.569999814</v>
      </c>
      <c r="H51" s="17">
        <f t="shared" si="1"/>
        <v>107.30402429475616</v>
      </c>
      <c r="I51" s="13">
        <f t="shared" si="2"/>
        <v>25423198.620000064</v>
      </c>
      <c r="J51" s="17">
        <f t="shared" si="3"/>
        <v>106.31340993248475</v>
      </c>
    </row>
    <row r="54" spans="1:10" ht="12.75" customHeight="1">
      <c r="E54" s="20"/>
      <c r="F54" s="20"/>
    </row>
  </sheetData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ageMargins left="0.59055118110236227" right="0.59055118110236227" top="0.78740157480314965" bottom="0.59055118110236227" header="0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Antonova</cp:lastModifiedBy>
  <cp:lastPrinted>2018-07-30T07:57:04Z</cp:lastPrinted>
  <dcterms:created xsi:type="dcterms:W3CDTF">2017-04-12T06:24:55Z</dcterms:created>
  <dcterms:modified xsi:type="dcterms:W3CDTF">2018-07-30T09:08:32Z</dcterms:modified>
</cp:coreProperties>
</file>