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  <definedName name="_xlnm.Print_Titles" localSheetId="0">Бюджет!$3:$7</definedName>
  </definedNames>
  <calcPr calcId="144525"/>
</workbook>
</file>

<file path=xl/calcChain.xml><?xml version="1.0" encoding="utf-8"?>
<calcChain xmlns="http://schemas.openxmlformats.org/spreadsheetml/2006/main">
  <c r="M21" i="1" l="1"/>
  <c r="M18" i="1"/>
  <c r="G49" i="1"/>
  <c r="F49" i="1"/>
  <c r="F50" i="1"/>
  <c r="I50" i="1"/>
  <c r="H50" i="1"/>
  <c r="F44" i="1"/>
  <c r="F46" i="1"/>
  <c r="F48" i="1"/>
  <c r="M49" i="1" l="1"/>
  <c r="L49" i="1"/>
  <c r="M48" i="1"/>
  <c r="L48" i="1"/>
  <c r="M46" i="1"/>
  <c r="L46" i="1"/>
  <c r="M44" i="1"/>
  <c r="L44" i="1"/>
  <c r="M42" i="1"/>
  <c r="L42" i="1"/>
  <c r="M41" i="1"/>
  <c r="L41" i="1"/>
  <c r="M40" i="1"/>
  <c r="L40" i="1"/>
  <c r="L38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7" i="1"/>
  <c r="L27" i="1"/>
  <c r="M26" i="1"/>
  <c r="L26" i="1"/>
  <c r="M25" i="1"/>
  <c r="L25" i="1"/>
  <c r="M24" i="1"/>
  <c r="L24" i="1"/>
  <c r="M22" i="1"/>
  <c r="L22" i="1"/>
  <c r="L21" i="1"/>
  <c r="M20" i="1"/>
  <c r="L20" i="1"/>
  <c r="M19" i="1"/>
  <c r="L19" i="1"/>
  <c r="L18" i="1"/>
  <c r="M16" i="1"/>
  <c r="L16" i="1"/>
  <c r="M14" i="1"/>
  <c r="L14" i="1"/>
  <c r="L13" i="1"/>
  <c r="M12" i="1"/>
  <c r="L12" i="1"/>
  <c r="M11" i="1"/>
  <c r="L11" i="1"/>
  <c r="M10" i="1"/>
  <c r="L10" i="1"/>
  <c r="M9" i="1"/>
  <c r="L9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G48" i="1"/>
  <c r="G46" i="1"/>
  <c r="G44" i="1"/>
  <c r="G42" i="1"/>
  <c r="F42" i="1"/>
  <c r="G41" i="1"/>
  <c r="F41" i="1"/>
  <c r="G40" i="1"/>
  <c r="F40" i="1"/>
  <c r="G38" i="1"/>
  <c r="F38" i="1"/>
  <c r="G36" i="1"/>
  <c r="F36" i="1"/>
  <c r="G35" i="1"/>
  <c r="F35" i="1"/>
  <c r="G33" i="1"/>
  <c r="F33" i="1"/>
  <c r="G32" i="1"/>
  <c r="F32" i="1"/>
  <c r="G31" i="1"/>
  <c r="F31" i="1"/>
  <c r="G30" i="1"/>
  <c r="F30" i="1"/>
  <c r="G29" i="1"/>
  <c r="F29" i="1"/>
  <c r="G27" i="1"/>
  <c r="F27" i="1"/>
  <c r="G26" i="1"/>
  <c r="F26" i="1"/>
  <c r="G25" i="1"/>
  <c r="F25" i="1"/>
  <c r="G24" i="1"/>
  <c r="F24" i="1"/>
  <c r="G22" i="1"/>
  <c r="F22" i="1"/>
  <c r="G21" i="1"/>
  <c r="F21" i="1"/>
  <c r="G20" i="1"/>
  <c r="F20" i="1"/>
  <c r="G19" i="1"/>
  <c r="F19" i="1"/>
  <c r="G18" i="1"/>
  <c r="F18" i="1"/>
  <c r="G16" i="1"/>
  <c r="F16" i="1"/>
  <c r="G14" i="1"/>
  <c r="F14" i="1"/>
  <c r="G13" i="1"/>
  <c r="F13" i="1"/>
  <c r="G12" i="1"/>
  <c r="F12" i="1"/>
  <c r="G11" i="1"/>
  <c r="F11" i="1"/>
  <c r="G10" i="1"/>
  <c r="F10" i="1"/>
  <c r="G9" i="1"/>
  <c r="F9" i="1"/>
  <c r="M47" i="1"/>
  <c r="L45" i="1"/>
  <c r="M43" i="1"/>
  <c r="L39" i="1"/>
  <c r="L34" i="1"/>
  <c r="L28" i="1"/>
  <c r="L23" i="1"/>
  <c r="M17" i="1"/>
  <c r="L15" i="1"/>
  <c r="M23" i="1" l="1"/>
  <c r="M39" i="1"/>
  <c r="M15" i="1"/>
  <c r="M34" i="1"/>
  <c r="M45" i="1"/>
  <c r="M8" i="1"/>
  <c r="M28" i="1"/>
  <c r="L17" i="1"/>
  <c r="L37" i="1"/>
  <c r="L43" i="1"/>
  <c r="L47" i="1"/>
  <c r="L8" i="1"/>
  <c r="E50" i="1"/>
  <c r="G15" i="1"/>
  <c r="F47" i="1"/>
  <c r="G45" i="1"/>
  <c r="G43" i="1"/>
  <c r="G39" i="1"/>
  <c r="F37" i="1"/>
  <c r="G34" i="1"/>
  <c r="G28" i="1"/>
  <c r="G23" i="1"/>
  <c r="G17" i="1"/>
  <c r="F8" i="1"/>
  <c r="F28" i="1" l="1"/>
  <c r="F23" i="1"/>
  <c r="G8" i="1"/>
  <c r="F45" i="1"/>
  <c r="F34" i="1"/>
  <c r="F43" i="1"/>
  <c r="G47" i="1"/>
  <c r="G37" i="1"/>
  <c r="F17" i="1"/>
  <c r="L50" i="1"/>
  <c r="M50" i="1"/>
  <c r="F39" i="1"/>
  <c r="F15" i="1"/>
  <c r="D50" i="1"/>
  <c r="G50" i="1" l="1"/>
</calcChain>
</file>

<file path=xl/sharedStrings.xml><?xml version="1.0" encoding="utf-8"?>
<sst xmlns="http://schemas.openxmlformats.org/spreadsheetml/2006/main" count="147" uniqueCount="72">
  <si>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</si>
  <si>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</si>
  <si>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</si>
  <si>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</si>
  <si>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</si>
  <si>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</si>
  <si>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</si>
  <si>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</si>
  <si>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</si>
  <si>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</si>
  <si>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</si>
  <si>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</si>
  <si>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</si>
  <si>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</si>
  <si>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</si>
  <si>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</si>
  <si>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</si>
  <si>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</si>
  <si>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</si>
  <si>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</si>
  <si>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</si>
  <si>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</si>
  <si>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</si>
  <si>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</si>
  <si>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</si>
  <si>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</si>
  <si>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</si>
  <si>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</si>
  <si>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</si>
  <si>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</si>
  <si>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</si>
  <si>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</si>
  <si>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</si>
  <si>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</si>
  <si>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</si>
  <si>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</si>
  <si>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</si>
  <si>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</si>
  <si>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</si>
  <si>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</si>
  <si>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</si>
  <si>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</si>
  <si>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</si>
  <si>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</si>
  <si>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</si>
  <si>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</si>
  <si>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</si>
  <si>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</si>
  <si>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</si>
  <si>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</si>
  <si>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</si>
  <si>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</si>
  <si>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</si>
  <si>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</si>
  <si>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</si>
  <si>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</si>
  <si>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</si>
  <si>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</si>
  <si>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</si>
  <si>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</si>
  <si>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</si>
  <si>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</si>
  <si>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</si>
  <si>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2022 г.</t>
  </si>
  <si>
    <t>2023 г.</t>
  </si>
  <si>
    <t>Отклонение в части исполнения</t>
  </si>
  <si>
    <t>План</t>
  </si>
  <si>
    <t>Исполнено</t>
  </si>
  <si>
    <t>Отклонение</t>
  </si>
  <si>
    <t>% исполнения плана</t>
  </si>
  <si>
    <t>(рублей)</t>
  </si>
  <si>
    <t>Сведения об исполнении расходов бюджета МР "Усть-Цилемский" за 2023 г. на 01.07.2023 г., а также в сравнении с расходами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</si>
</sst>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49" fontId="5" fillId="0" borderId="10">
      <alignment horizontal="center" vertical="top" shrinkToFit="1"/>
    </xf>
    <xf numFmtId="4" fontId="6" fillId="2" borderId="11">
      <alignment horizontal="right" shrinkToFit="1"/>
    </xf>
    <xf numFmtId="4" fontId="6" fillId="2" borderId="12">
      <alignment horizontal="right" shrinkToFit="1"/>
    </xf>
    <xf numFmtId="0" fontId="7" fillId="0" borderId="0"/>
    <xf numFmtId="0" fontId="4" fillId="0" borderId="0">
      <alignment horizontal="right" vertical="top" wrapText="1"/>
    </xf>
    <xf numFmtId="49" fontId="8" fillId="0" borderId="13">
      <alignment horizontal="center" vertical="center" wrapText="1"/>
    </xf>
    <xf numFmtId="49" fontId="8" fillId="3" borderId="10">
      <alignment horizontal="center" vertical="top" shrinkToFit="1"/>
    </xf>
    <xf numFmtId="0" fontId="8" fillId="3" borderId="2">
      <alignment horizontal="left" vertical="top" wrapText="1"/>
    </xf>
    <xf numFmtId="4" fontId="8" fillId="3" borderId="2">
      <alignment horizontal="right" vertical="top" shrinkToFit="1"/>
    </xf>
    <xf numFmtId="4" fontId="8" fillId="3" borderId="3">
      <alignment horizontal="right" vertical="top" shrinkToFit="1"/>
    </xf>
    <xf numFmtId="49" fontId="5" fillId="0" borderId="10">
      <alignment horizontal="center" vertical="top" shrinkToFit="1"/>
    </xf>
    <xf numFmtId="0" fontId="4" fillId="0" borderId="2">
      <alignment horizontal="left" vertical="top" wrapText="1"/>
    </xf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36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shrinkToFit="1"/>
    </xf>
    <xf numFmtId="4" fontId="3" fillId="0" borderId="1" xfId="2" applyNumberFormat="1" applyFont="1" applyBorder="1" applyAlignment="1" applyProtection="1">
      <alignment horizontal="center" vertical="center" shrinkToFi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</cellXfs>
  <cellStyles count="22">
    <cellStyle name="br" xfId="19"/>
    <cellStyle name="col" xfId="18"/>
    <cellStyle name="ex58" xfId="4"/>
    <cellStyle name="ex59" xfId="5"/>
    <cellStyle name="ex60" xfId="3"/>
    <cellStyle name="ex60 2" xfId="9"/>
    <cellStyle name="ex61" xfId="1"/>
    <cellStyle name="ex61 2" xfId="10"/>
    <cellStyle name="ex62" xfId="2"/>
    <cellStyle name="ex62 2" xfId="11"/>
    <cellStyle name="ex63" xfId="12"/>
    <cellStyle name="ex64" xfId="13"/>
    <cellStyle name="ex65" xfId="14"/>
    <cellStyle name="ex66" xfId="15"/>
    <cellStyle name="ex67" xfId="16"/>
    <cellStyle name="st57" xfId="7"/>
    <cellStyle name="style0" xfId="20"/>
    <cellStyle name="td" xfId="21"/>
    <cellStyle name="tr" xfId="17"/>
    <cellStyle name="xl_bot_header" xf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0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37" sqref="M37:M38"/>
    </sheetView>
  </sheetViews>
  <sheetFormatPr defaultRowHeight="12.75" outlineLevelRow="1" x14ac:dyDescent="0.2"/>
  <cols>
    <col min="1" max="1" width="46.140625" customWidth="1"/>
    <col min="2" max="3" width="6.5703125" customWidth="1"/>
    <col min="4" max="6" width="18.7109375" customWidth="1"/>
    <col min="7" max="7" width="10.7109375" customWidth="1"/>
    <col min="8" max="10" width="18.7109375" customWidth="1"/>
    <col min="11" max="11" width="10.7109375" customWidth="1"/>
    <col min="12" max="12" width="18.7109375" customWidth="1"/>
    <col min="13" max="13" width="10.7109375" customWidth="1"/>
  </cols>
  <sheetData>
    <row r="1" spans="1:13" ht="20.25" x14ac:dyDescent="0.3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 t="s">
        <v>70</v>
      </c>
    </row>
    <row r="3" spans="1:13" ht="15.75" customHeight="1" x14ac:dyDescent="0.2">
      <c r="A3" s="30" t="s">
        <v>30</v>
      </c>
      <c r="B3" s="31" t="s">
        <v>43</v>
      </c>
      <c r="C3" s="31" t="s">
        <v>44</v>
      </c>
      <c r="D3" s="23" t="s">
        <v>63</v>
      </c>
      <c r="E3" s="24"/>
      <c r="F3" s="24"/>
      <c r="G3" s="25"/>
      <c r="H3" s="23" t="s">
        <v>64</v>
      </c>
      <c r="I3" s="24"/>
      <c r="J3" s="24"/>
      <c r="K3" s="25"/>
      <c r="L3" s="32" t="s">
        <v>65</v>
      </c>
      <c r="M3" s="33"/>
    </row>
    <row r="4" spans="1:13" ht="15.75" customHeight="1" x14ac:dyDescent="0.2">
      <c r="A4" s="30"/>
      <c r="B4" s="31"/>
      <c r="C4" s="31"/>
      <c r="D4" s="26"/>
      <c r="E4" s="27"/>
      <c r="F4" s="27"/>
      <c r="G4" s="28"/>
      <c r="H4" s="26"/>
      <c r="I4" s="27"/>
      <c r="J4" s="27"/>
      <c r="K4" s="28"/>
      <c r="L4" s="34"/>
      <c r="M4" s="35"/>
    </row>
    <row r="5" spans="1:13" ht="15.75" x14ac:dyDescent="0.2">
      <c r="A5" s="30"/>
      <c r="B5" s="31"/>
      <c r="C5" s="31"/>
      <c r="D5" s="29" t="s">
        <v>66</v>
      </c>
      <c r="E5" s="29" t="s">
        <v>67</v>
      </c>
      <c r="F5" s="29" t="s">
        <v>68</v>
      </c>
      <c r="G5" s="29"/>
      <c r="H5" s="29" t="s">
        <v>66</v>
      </c>
      <c r="I5" s="29" t="s">
        <v>67</v>
      </c>
      <c r="J5" s="29" t="s">
        <v>68</v>
      </c>
      <c r="K5" s="29"/>
      <c r="L5" s="20" t="s">
        <v>31</v>
      </c>
      <c r="M5" s="20" t="s">
        <v>32</v>
      </c>
    </row>
    <row r="6" spans="1:13" ht="47.25" x14ac:dyDescent="0.2">
      <c r="A6" s="30"/>
      <c r="B6" s="31"/>
      <c r="C6" s="31"/>
      <c r="D6" s="29"/>
      <c r="E6" s="29"/>
      <c r="F6" s="10" t="s">
        <v>31</v>
      </c>
      <c r="G6" s="10" t="s">
        <v>69</v>
      </c>
      <c r="H6" s="29"/>
      <c r="I6" s="29"/>
      <c r="J6" s="10" t="s">
        <v>31</v>
      </c>
      <c r="K6" s="10" t="s">
        <v>69</v>
      </c>
      <c r="L6" s="21"/>
      <c r="M6" s="21"/>
    </row>
    <row r="7" spans="1:13" ht="15.75" customHeight="1" x14ac:dyDescent="0.2">
      <c r="A7" s="9">
        <v>1</v>
      </c>
      <c r="B7" s="9">
        <v>2</v>
      </c>
      <c r="C7" s="9">
        <v>3</v>
      </c>
      <c r="D7" s="9">
        <v>6</v>
      </c>
      <c r="E7" s="9">
        <v>7</v>
      </c>
      <c r="F7" s="9"/>
      <c r="G7" s="9"/>
      <c r="H7" s="9">
        <v>6</v>
      </c>
      <c r="I7" s="9">
        <v>7</v>
      </c>
      <c r="J7" s="9">
        <v>7</v>
      </c>
      <c r="K7" s="9">
        <v>7</v>
      </c>
      <c r="L7" s="9">
        <v>8</v>
      </c>
      <c r="M7" s="9">
        <v>9</v>
      </c>
    </row>
    <row r="8" spans="1:13" ht="15.75" x14ac:dyDescent="0.2">
      <c r="A8" s="1" t="s">
        <v>0</v>
      </c>
      <c r="B8" s="2" t="s">
        <v>45</v>
      </c>
      <c r="C8" s="2" t="s">
        <v>46</v>
      </c>
      <c r="D8" s="13">
        <v>103281774.92</v>
      </c>
      <c r="E8" s="13">
        <v>50954809.439999998</v>
      </c>
      <c r="F8" s="13">
        <f>E8-D8</f>
        <v>-52326965.480000004</v>
      </c>
      <c r="G8" s="13">
        <f>E8/D8*100</f>
        <v>49.335722085981359</v>
      </c>
      <c r="H8" s="13">
        <v>126891447.73</v>
      </c>
      <c r="I8" s="13">
        <v>57828389.579999998</v>
      </c>
      <c r="J8" s="13">
        <f t="shared" ref="J8:J50" si="0">I8-H8</f>
        <v>-69063058.150000006</v>
      </c>
      <c r="K8" s="13">
        <f t="shared" ref="K8:K50" si="1">I8/H8*100</f>
        <v>45.573118294817959</v>
      </c>
      <c r="L8" s="13">
        <f>I8-E8</f>
        <v>6873580.1400000006</v>
      </c>
      <c r="M8" s="13">
        <f>I8/E8*100-100</f>
        <v>13.489561074884861</v>
      </c>
    </row>
    <row r="9" spans="1:13" ht="47.25" outlineLevel="1" x14ac:dyDescent="0.2">
      <c r="A9" s="3" t="s">
        <v>47</v>
      </c>
      <c r="B9" s="6" t="s">
        <v>45</v>
      </c>
      <c r="C9" s="6" t="s">
        <v>48</v>
      </c>
      <c r="D9" s="14">
        <v>3351891.6</v>
      </c>
      <c r="E9" s="15">
        <v>1599385.63</v>
      </c>
      <c r="F9" s="16">
        <f t="shared" ref="F9:F50" si="2">E9-D9</f>
        <v>-1752505.9700000002</v>
      </c>
      <c r="G9" s="16">
        <f t="shared" ref="G9:G50" si="3">E9/D9*100</f>
        <v>47.715911516947621</v>
      </c>
      <c r="H9" s="14">
        <v>3687108.96</v>
      </c>
      <c r="I9" s="15">
        <v>1624728.86</v>
      </c>
      <c r="J9" s="16">
        <f t="shared" si="0"/>
        <v>-2062380.0999999999</v>
      </c>
      <c r="K9" s="16">
        <f t="shared" si="1"/>
        <v>44.065116535096919</v>
      </c>
      <c r="L9" s="16">
        <f t="shared" ref="L9:L50" si="4">I9-E9</f>
        <v>25343.230000000214</v>
      </c>
      <c r="M9" s="16">
        <f t="shared" ref="M9:M50" si="5">I9/E9*100-100</f>
        <v>1.584560316451018</v>
      </c>
    </row>
    <row r="10" spans="1:13" ht="63" outlineLevel="1" x14ac:dyDescent="0.2">
      <c r="A10" s="3" t="s">
        <v>1</v>
      </c>
      <c r="B10" s="6" t="s">
        <v>45</v>
      </c>
      <c r="C10" s="6" t="s">
        <v>49</v>
      </c>
      <c r="D10" s="14">
        <v>500000</v>
      </c>
      <c r="E10" s="15">
        <v>470413.96</v>
      </c>
      <c r="F10" s="16">
        <f t="shared" si="2"/>
        <v>-29586.039999999979</v>
      </c>
      <c r="G10" s="16">
        <f t="shared" si="3"/>
        <v>94.082791999999998</v>
      </c>
      <c r="H10" s="14">
        <v>735000</v>
      </c>
      <c r="I10" s="15">
        <v>232160.44</v>
      </c>
      <c r="J10" s="16">
        <f t="shared" si="0"/>
        <v>-502839.56</v>
      </c>
      <c r="K10" s="16">
        <f t="shared" si="1"/>
        <v>31.586454421768707</v>
      </c>
      <c r="L10" s="16">
        <f t="shared" si="4"/>
        <v>-238253.52000000002</v>
      </c>
      <c r="M10" s="16">
        <f t="shared" si="5"/>
        <v>-50.647629589904177</v>
      </c>
    </row>
    <row r="11" spans="1:13" ht="78.75" outlineLevel="1" x14ac:dyDescent="0.2">
      <c r="A11" s="3" t="s">
        <v>2</v>
      </c>
      <c r="B11" s="6" t="s">
        <v>45</v>
      </c>
      <c r="C11" s="6" t="s">
        <v>50</v>
      </c>
      <c r="D11" s="14">
        <v>53209858.280000001</v>
      </c>
      <c r="E11" s="15">
        <v>33475666.640000001</v>
      </c>
      <c r="F11" s="16">
        <f t="shared" si="2"/>
        <v>-19734191.640000001</v>
      </c>
      <c r="G11" s="16">
        <f t="shared" si="3"/>
        <v>62.912527343795809</v>
      </c>
      <c r="H11" s="14">
        <v>65504134.659999996</v>
      </c>
      <c r="I11" s="15">
        <v>35585864.950000003</v>
      </c>
      <c r="J11" s="16">
        <f t="shared" si="0"/>
        <v>-29918269.709999993</v>
      </c>
      <c r="K11" s="16">
        <f t="shared" si="1"/>
        <v>54.326135494665891</v>
      </c>
      <c r="L11" s="16">
        <f t="shared" si="4"/>
        <v>2110198.3100000024</v>
      </c>
      <c r="M11" s="16">
        <f t="shared" si="5"/>
        <v>6.3036782290051008</v>
      </c>
    </row>
    <row r="12" spans="1:13" ht="63" outlineLevel="1" x14ac:dyDescent="0.2">
      <c r="A12" s="3" t="s">
        <v>3</v>
      </c>
      <c r="B12" s="6" t="s">
        <v>45</v>
      </c>
      <c r="C12" s="6" t="s">
        <v>52</v>
      </c>
      <c r="D12" s="14">
        <v>20548615</v>
      </c>
      <c r="E12" s="15">
        <v>9249998.4900000002</v>
      </c>
      <c r="F12" s="16">
        <f t="shared" si="2"/>
        <v>-11298616.51</v>
      </c>
      <c r="G12" s="16">
        <f t="shared" si="3"/>
        <v>45.01519197279233</v>
      </c>
      <c r="H12" s="14">
        <v>20868740.510000002</v>
      </c>
      <c r="I12" s="15">
        <v>9548692.2300000004</v>
      </c>
      <c r="J12" s="16">
        <f t="shared" si="0"/>
        <v>-11320048.280000001</v>
      </c>
      <c r="K12" s="16">
        <f t="shared" si="1"/>
        <v>45.755958417444518</v>
      </c>
      <c r="L12" s="16">
        <f t="shared" si="4"/>
        <v>298693.74000000022</v>
      </c>
      <c r="M12" s="16">
        <f t="shared" si="5"/>
        <v>3.2291220406458763</v>
      </c>
    </row>
    <row r="13" spans="1:13" ht="15.75" outlineLevel="1" x14ac:dyDescent="0.2">
      <c r="A13" s="3" t="s">
        <v>4</v>
      </c>
      <c r="B13" s="6" t="s">
        <v>45</v>
      </c>
      <c r="C13" s="6" t="s">
        <v>55</v>
      </c>
      <c r="D13" s="14">
        <v>69377</v>
      </c>
      <c r="E13" s="15">
        <v>0</v>
      </c>
      <c r="F13" s="16">
        <f t="shared" si="2"/>
        <v>-69377</v>
      </c>
      <c r="G13" s="16">
        <f t="shared" si="3"/>
        <v>0</v>
      </c>
      <c r="H13" s="14">
        <v>389853</v>
      </c>
      <c r="I13" s="15">
        <v>0</v>
      </c>
      <c r="J13" s="16">
        <f t="shared" si="0"/>
        <v>-389853</v>
      </c>
      <c r="K13" s="16">
        <f t="shared" si="1"/>
        <v>0</v>
      </c>
      <c r="L13" s="16">
        <f t="shared" si="4"/>
        <v>0</v>
      </c>
      <c r="M13" s="16"/>
    </row>
    <row r="14" spans="1:13" ht="15.75" outlineLevel="1" x14ac:dyDescent="0.2">
      <c r="A14" s="3" t="s">
        <v>5</v>
      </c>
      <c r="B14" s="6" t="s">
        <v>45</v>
      </c>
      <c r="C14" s="6" t="s">
        <v>56</v>
      </c>
      <c r="D14" s="14">
        <v>25602033.039999999</v>
      </c>
      <c r="E14" s="15">
        <v>6159344.7199999997</v>
      </c>
      <c r="F14" s="16">
        <f t="shared" si="2"/>
        <v>-19442688.32</v>
      </c>
      <c r="G14" s="16">
        <f t="shared" si="3"/>
        <v>24.0580297290328</v>
      </c>
      <c r="H14" s="14">
        <v>35706610.600000001</v>
      </c>
      <c r="I14" s="15">
        <v>10836943.1</v>
      </c>
      <c r="J14" s="16">
        <f t="shared" si="0"/>
        <v>-24869667.5</v>
      </c>
      <c r="K14" s="16">
        <f t="shared" si="1"/>
        <v>30.349962984165174</v>
      </c>
      <c r="L14" s="16">
        <f t="shared" si="4"/>
        <v>4677598.38</v>
      </c>
      <c r="M14" s="16">
        <f t="shared" si="5"/>
        <v>75.943117208741</v>
      </c>
    </row>
    <row r="15" spans="1:13" ht="47.25" x14ac:dyDescent="0.2">
      <c r="A15" s="1" t="s">
        <v>6</v>
      </c>
      <c r="B15" s="7" t="s">
        <v>49</v>
      </c>
      <c r="C15" s="7" t="s">
        <v>46</v>
      </c>
      <c r="D15" s="17">
        <v>595000</v>
      </c>
      <c r="E15" s="17">
        <v>70477.5</v>
      </c>
      <c r="F15" s="13">
        <f t="shared" si="2"/>
        <v>-524522.5</v>
      </c>
      <c r="G15" s="13">
        <f t="shared" si="3"/>
        <v>11.844957983193277</v>
      </c>
      <c r="H15" s="17">
        <v>110982</v>
      </c>
      <c r="I15" s="17">
        <v>50992</v>
      </c>
      <c r="J15" s="13">
        <f t="shared" si="0"/>
        <v>-59990</v>
      </c>
      <c r="K15" s="13">
        <f t="shared" si="1"/>
        <v>45.946189472166658</v>
      </c>
      <c r="L15" s="13">
        <f t="shared" si="4"/>
        <v>-19485.5</v>
      </c>
      <c r="M15" s="13">
        <f t="shared" si="5"/>
        <v>-27.647830868007517</v>
      </c>
    </row>
    <row r="16" spans="1:13" ht="63" outlineLevel="1" x14ac:dyDescent="0.2">
      <c r="A16" s="3" t="s">
        <v>61</v>
      </c>
      <c r="B16" s="6" t="s">
        <v>49</v>
      </c>
      <c r="C16" s="6" t="s">
        <v>54</v>
      </c>
      <c r="D16" s="14">
        <v>595000</v>
      </c>
      <c r="E16" s="15">
        <v>70477.5</v>
      </c>
      <c r="F16" s="16">
        <f t="shared" si="2"/>
        <v>-524522.5</v>
      </c>
      <c r="G16" s="16">
        <f t="shared" si="3"/>
        <v>11.844957983193277</v>
      </c>
      <c r="H16" s="14">
        <v>110982</v>
      </c>
      <c r="I16" s="15">
        <v>50992</v>
      </c>
      <c r="J16" s="16">
        <f t="shared" si="0"/>
        <v>-59990</v>
      </c>
      <c r="K16" s="16">
        <f t="shared" si="1"/>
        <v>45.946189472166658</v>
      </c>
      <c r="L16" s="16">
        <f t="shared" si="4"/>
        <v>-19485.5</v>
      </c>
      <c r="M16" s="16">
        <f t="shared" si="5"/>
        <v>-27.647830868007517</v>
      </c>
    </row>
    <row r="17" spans="1:13" ht="15.75" x14ac:dyDescent="0.2">
      <c r="A17" s="1" t="s">
        <v>7</v>
      </c>
      <c r="B17" s="2" t="s">
        <v>50</v>
      </c>
      <c r="C17" s="2" t="s">
        <v>46</v>
      </c>
      <c r="D17" s="17">
        <v>99409880.739999995</v>
      </c>
      <c r="E17" s="17">
        <v>53761007.109999999</v>
      </c>
      <c r="F17" s="13">
        <f t="shared" si="2"/>
        <v>-45648873.629999995</v>
      </c>
      <c r="G17" s="13">
        <f t="shared" si="3"/>
        <v>54.08014445828416</v>
      </c>
      <c r="H17" s="17">
        <v>124067046.33</v>
      </c>
      <c r="I17" s="17">
        <v>41836347.009999998</v>
      </c>
      <c r="J17" s="16">
        <f t="shared" si="0"/>
        <v>-82230699.319999993</v>
      </c>
      <c r="K17" s="16">
        <f t="shared" si="1"/>
        <v>33.720756838783359</v>
      </c>
      <c r="L17" s="16">
        <f t="shared" si="4"/>
        <v>-11924660.100000001</v>
      </c>
      <c r="M17" s="16">
        <f t="shared" si="5"/>
        <v>-22.18087186425106</v>
      </c>
    </row>
    <row r="18" spans="1:13" ht="15.75" outlineLevel="1" x14ac:dyDescent="0.2">
      <c r="A18" s="3" t="s">
        <v>34</v>
      </c>
      <c r="B18" s="6" t="s">
        <v>50</v>
      </c>
      <c r="C18" s="6" t="s">
        <v>51</v>
      </c>
      <c r="D18" s="14">
        <v>435500</v>
      </c>
      <c r="E18" s="15">
        <v>220500</v>
      </c>
      <c r="F18" s="16">
        <f t="shared" si="2"/>
        <v>-215000</v>
      </c>
      <c r="G18" s="16">
        <f t="shared" si="3"/>
        <v>50.631458094144662</v>
      </c>
      <c r="H18" s="14">
        <v>310000</v>
      </c>
      <c r="I18" s="15">
        <v>126000</v>
      </c>
      <c r="J18" s="16">
        <f t="shared" si="0"/>
        <v>-184000</v>
      </c>
      <c r="K18" s="16">
        <f t="shared" si="1"/>
        <v>40.645161290322577</v>
      </c>
      <c r="L18" s="16">
        <f t="shared" si="4"/>
        <v>-94500</v>
      </c>
      <c r="M18" s="16">
        <f t="shared" si="5"/>
        <v>-42.857142857142861</v>
      </c>
    </row>
    <row r="19" spans="1:13" ht="15.75" outlineLevel="1" x14ac:dyDescent="0.2">
      <c r="A19" s="3" t="s">
        <v>8</v>
      </c>
      <c r="B19" s="6" t="s">
        <v>50</v>
      </c>
      <c r="C19" s="6" t="s">
        <v>59</v>
      </c>
      <c r="D19" s="14">
        <v>35965969.369999997</v>
      </c>
      <c r="E19" s="15">
        <v>14807134.369999999</v>
      </c>
      <c r="F19" s="16">
        <f t="shared" si="2"/>
        <v>-21158835</v>
      </c>
      <c r="G19" s="16">
        <f t="shared" si="3"/>
        <v>41.169846467007652</v>
      </c>
      <c r="H19" s="14">
        <v>36718467.210000001</v>
      </c>
      <c r="I19" s="15">
        <v>13607468.699999999</v>
      </c>
      <c r="J19" s="16">
        <f t="shared" si="0"/>
        <v>-23110998.510000002</v>
      </c>
      <c r="K19" s="16">
        <f t="shared" si="1"/>
        <v>37.058923571553954</v>
      </c>
      <c r="L19" s="16">
        <f t="shared" si="4"/>
        <v>-1199665.67</v>
      </c>
      <c r="M19" s="16">
        <f t="shared" si="5"/>
        <v>-8.1019435633040757</v>
      </c>
    </row>
    <row r="20" spans="1:13" ht="15.75" outlineLevel="1" x14ac:dyDescent="0.2">
      <c r="A20" s="3" t="s">
        <v>9</v>
      </c>
      <c r="B20" s="6" t="s">
        <v>50</v>
      </c>
      <c r="C20" s="6" t="s">
        <v>57</v>
      </c>
      <c r="D20" s="14">
        <v>56170623.759999998</v>
      </c>
      <c r="E20" s="15">
        <v>33676829.950000003</v>
      </c>
      <c r="F20" s="16">
        <f t="shared" si="2"/>
        <v>-22493793.809999995</v>
      </c>
      <c r="G20" s="16">
        <f t="shared" si="3"/>
        <v>59.954523727368347</v>
      </c>
      <c r="H20" s="14">
        <v>77606702.540000007</v>
      </c>
      <c r="I20" s="15">
        <v>24619373.969999999</v>
      </c>
      <c r="J20" s="16">
        <f t="shared" si="0"/>
        <v>-52987328.570000008</v>
      </c>
      <c r="K20" s="16">
        <f t="shared" si="1"/>
        <v>31.723257353075518</v>
      </c>
      <c r="L20" s="16">
        <f t="shared" si="4"/>
        <v>-9057455.9800000042</v>
      </c>
      <c r="M20" s="16">
        <f t="shared" si="5"/>
        <v>-26.895215474400686</v>
      </c>
    </row>
    <row r="21" spans="1:13" ht="15.75" outlineLevel="1" x14ac:dyDescent="0.2">
      <c r="A21" s="3" t="s">
        <v>42</v>
      </c>
      <c r="B21" s="6" t="s">
        <v>50</v>
      </c>
      <c r="C21" s="6" t="s">
        <v>54</v>
      </c>
      <c r="D21" s="14">
        <v>550026.71</v>
      </c>
      <c r="E21" s="15">
        <v>284305.48</v>
      </c>
      <c r="F21" s="16">
        <f t="shared" si="2"/>
        <v>-265721.23</v>
      </c>
      <c r="G21" s="16">
        <f t="shared" si="3"/>
        <v>51.689395229551671</v>
      </c>
      <c r="H21" s="14">
        <v>1215840.82</v>
      </c>
      <c r="I21" s="15">
        <v>825983.44</v>
      </c>
      <c r="J21" s="16">
        <f t="shared" si="0"/>
        <v>-389857.38000000012</v>
      </c>
      <c r="K21" s="16">
        <f t="shared" si="1"/>
        <v>67.935162762507005</v>
      </c>
      <c r="L21" s="16">
        <f t="shared" si="4"/>
        <v>541677.96</v>
      </c>
      <c r="M21" s="16">
        <f t="shared" si="5"/>
        <v>190.52673905546953</v>
      </c>
    </row>
    <row r="22" spans="1:13" ht="31.5" outlineLevel="1" x14ac:dyDescent="0.2">
      <c r="A22" s="3" t="s">
        <v>10</v>
      </c>
      <c r="B22" s="6" t="s">
        <v>50</v>
      </c>
      <c r="C22" s="6" t="s">
        <v>60</v>
      </c>
      <c r="D22" s="14">
        <v>6287760.9000000004</v>
      </c>
      <c r="E22" s="15">
        <v>4772237.3099999996</v>
      </c>
      <c r="F22" s="16">
        <f t="shared" si="2"/>
        <v>-1515523.5900000008</v>
      </c>
      <c r="G22" s="16">
        <f t="shared" si="3"/>
        <v>75.897245233991001</v>
      </c>
      <c r="H22" s="14">
        <v>8216035.7599999998</v>
      </c>
      <c r="I22" s="15">
        <v>2657520.9</v>
      </c>
      <c r="J22" s="16">
        <f t="shared" si="0"/>
        <v>-5558514.8599999994</v>
      </c>
      <c r="K22" s="16">
        <f t="shared" si="1"/>
        <v>32.345537162072915</v>
      </c>
      <c r="L22" s="16">
        <f t="shared" si="4"/>
        <v>-2114716.4099999997</v>
      </c>
      <c r="M22" s="16">
        <f t="shared" si="5"/>
        <v>-44.31289293951729</v>
      </c>
    </row>
    <row r="23" spans="1:13" ht="31.5" x14ac:dyDescent="0.2">
      <c r="A23" s="1" t="s">
        <v>11</v>
      </c>
      <c r="B23" s="8" t="s">
        <v>51</v>
      </c>
      <c r="C23" s="8" t="s">
        <v>46</v>
      </c>
      <c r="D23" s="17">
        <v>26330234.879999999</v>
      </c>
      <c r="E23" s="17">
        <v>12243870.99</v>
      </c>
      <c r="F23" s="13">
        <f t="shared" si="2"/>
        <v>-14086363.889999999</v>
      </c>
      <c r="G23" s="13">
        <f t="shared" si="3"/>
        <v>46.501184079068878</v>
      </c>
      <c r="H23" s="19">
        <v>44891409.549999997</v>
      </c>
      <c r="I23" s="19">
        <v>12534204.859999999</v>
      </c>
      <c r="J23" s="16">
        <f t="shared" si="0"/>
        <v>-32357204.689999998</v>
      </c>
      <c r="K23" s="16">
        <f t="shared" si="1"/>
        <v>27.921165732253112</v>
      </c>
      <c r="L23" s="16">
        <f t="shared" si="4"/>
        <v>290333.86999999918</v>
      </c>
      <c r="M23" s="16">
        <f t="shared" si="5"/>
        <v>2.3712588137944692</v>
      </c>
    </row>
    <row r="24" spans="1:13" ht="15.75" outlineLevel="1" x14ac:dyDescent="0.2">
      <c r="A24" s="3" t="s">
        <v>12</v>
      </c>
      <c r="B24" s="6" t="s">
        <v>51</v>
      </c>
      <c r="C24" s="6" t="s">
        <v>45</v>
      </c>
      <c r="D24" s="14">
        <v>2845500</v>
      </c>
      <c r="E24" s="15">
        <v>1491221.55</v>
      </c>
      <c r="F24" s="16">
        <f t="shared" si="2"/>
        <v>-1354278.45</v>
      </c>
      <c r="G24" s="16">
        <f t="shared" si="3"/>
        <v>52.406309963099631</v>
      </c>
      <c r="H24" s="14">
        <v>11116813.859999999</v>
      </c>
      <c r="I24" s="15">
        <v>1148347.48</v>
      </c>
      <c r="J24" s="16">
        <f t="shared" si="0"/>
        <v>-9968466.379999999</v>
      </c>
      <c r="K24" s="16">
        <f t="shared" si="1"/>
        <v>10.329825563886882</v>
      </c>
      <c r="L24" s="16">
        <f t="shared" si="4"/>
        <v>-342874.07000000007</v>
      </c>
      <c r="M24" s="16">
        <f t="shared" si="5"/>
        <v>-22.992832285719061</v>
      </c>
    </row>
    <row r="25" spans="1:13" ht="15.75" outlineLevel="1" x14ac:dyDescent="0.2">
      <c r="A25" s="3" t="s">
        <v>13</v>
      </c>
      <c r="B25" s="6" t="s">
        <v>51</v>
      </c>
      <c r="C25" s="6" t="s">
        <v>48</v>
      </c>
      <c r="D25" s="14">
        <v>3836159.74</v>
      </c>
      <c r="E25" s="15">
        <v>2266611.29</v>
      </c>
      <c r="F25" s="16">
        <f t="shared" si="2"/>
        <v>-1569548.4500000002</v>
      </c>
      <c r="G25" s="16">
        <f t="shared" si="3"/>
        <v>59.085425102761747</v>
      </c>
      <c r="H25" s="14">
        <v>10777853.119999999</v>
      </c>
      <c r="I25" s="15">
        <v>362785.45</v>
      </c>
      <c r="J25" s="16">
        <f t="shared" si="0"/>
        <v>-10415067.67</v>
      </c>
      <c r="K25" s="16">
        <f t="shared" si="1"/>
        <v>3.3660270367462575</v>
      </c>
      <c r="L25" s="16">
        <f t="shared" si="4"/>
        <v>-1903825.84</v>
      </c>
      <c r="M25" s="16">
        <f t="shared" si="5"/>
        <v>-83.994368527124038</v>
      </c>
    </row>
    <row r="26" spans="1:13" ht="15.75" outlineLevel="1" x14ac:dyDescent="0.2">
      <c r="A26" s="3" t="s">
        <v>14</v>
      </c>
      <c r="B26" s="6" t="s">
        <v>51</v>
      </c>
      <c r="C26" s="6" t="s">
        <v>49</v>
      </c>
      <c r="D26" s="14">
        <v>13498575.140000001</v>
      </c>
      <c r="E26" s="15">
        <v>5112320.75</v>
      </c>
      <c r="F26" s="16">
        <f t="shared" si="2"/>
        <v>-8386254.3900000006</v>
      </c>
      <c r="G26" s="16">
        <f t="shared" si="3"/>
        <v>37.873039909603371</v>
      </c>
      <c r="H26" s="14">
        <v>15646742.57</v>
      </c>
      <c r="I26" s="15">
        <v>6398571.9299999997</v>
      </c>
      <c r="J26" s="16">
        <f t="shared" si="0"/>
        <v>-9248170.6400000006</v>
      </c>
      <c r="K26" s="16">
        <f t="shared" si="1"/>
        <v>40.893955411960228</v>
      </c>
      <c r="L26" s="16">
        <f t="shared" si="4"/>
        <v>1286251.1799999997</v>
      </c>
      <c r="M26" s="16">
        <f t="shared" si="5"/>
        <v>25.159829417980077</v>
      </c>
    </row>
    <row r="27" spans="1:13" ht="31.5" outlineLevel="1" x14ac:dyDescent="0.2">
      <c r="A27" s="3" t="s">
        <v>15</v>
      </c>
      <c r="B27" s="6" t="s">
        <v>51</v>
      </c>
      <c r="C27" s="6" t="s">
        <v>51</v>
      </c>
      <c r="D27" s="14">
        <v>6150000</v>
      </c>
      <c r="E27" s="15">
        <v>3373717.4</v>
      </c>
      <c r="F27" s="16">
        <f t="shared" si="2"/>
        <v>-2776282.6</v>
      </c>
      <c r="G27" s="16">
        <f t="shared" si="3"/>
        <v>54.857193495934951</v>
      </c>
      <c r="H27" s="14">
        <v>7350000</v>
      </c>
      <c r="I27" s="15">
        <v>4624500</v>
      </c>
      <c r="J27" s="16">
        <f t="shared" si="0"/>
        <v>-2725500</v>
      </c>
      <c r="K27" s="16">
        <f t="shared" si="1"/>
        <v>62.918367346938773</v>
      </c>
      <c r="L27" s="16">
        <f t="shared" si="4"/>
        <v>1250782.6000000001</v>
      </c>
      <c r="M27" s="16">
        <f t="shared" si="5"/>
        <v>37.074314523202219</v>
      </c>
    </row>
    <row r="28" spans="1:13" ht="15.75" x14ac:dyDescent="0.2">
      <c r="A28" s="1" t="s">
        <v>16</v>
      </c>
      <c r="B28" s="7" t="s">
        <v>53</v>
      </c>
      <c r="C28" s="7" t="s">
        <v>46</v>
      </c>
      <c r="D28" s="17">
        <v>639581322.36000001</v>
      </c>
      <c r="E28" s="17">
        <v>362369875.50999999</v>
      </c>
      <c r="F28" s="13">
        <f t="shared" si="2"/>
        <v>-277211446.85000002</v>
      </c>
      <c r="G28" s="13">
        <f t="shared" si="3"/>
        <v>56.657357374490914</v>
      </c>
      <c r="H28" s="17">
        <v>670462937.78999996</v>
      </c>
      <c r="I28" s="17">
        <v>390302900.89999998</v>
      </c>
      <c r="J28" s="13">
        <f t="shared" si="0"/>
        <v>-280160036.88999999</v>
      </c>
      <c r="K28" s="13">
        <f t="shared" si="1"/>
        <v>58.213941278622819</v>
      </c>
      <c r="L28" s="13">
        <f t="shared" si="4"/>
        <v>27933025.389999986</v>
      </c>
      <c r="M28" s="13">
        <f t="shared" si="5"/>
        <v>7.708429225990983</v>
      </c>
    </row>
    <row r="29" spans="1:13" ht="15.75" outlineLevel="1" x14ac:dyDescent="0.2">
      <c r="A29" s="3" t="s">
        <v>17</v>
      </c>
      <c r="B29" s="6" t="s">
        <v>53</v>
      </c>
      <c r="C29" s="6" t="s">
        <v>45</v>
      </c>
      <c r="D29" s="14">
        <v>128771027.45999999</v>
      </c>
      <c r="E29" s="15">
        <v>76584911.329999998</v>
      </c>
      <c r="F29" s="16">
        <f t="shared" si="2"/>
        <v>-52186116.129999995</v>
      </c>
      <c r="G29" s="16">
        <f t="shared" si="3"/>
        <v>59.473713024297716</v>
      </c>
      <c r="H29" s="14">
        <v>136343395.5</v>
      </c>
      <c r="I29" s="15">
        <v>80510724.549999997</v>
      </c>
      <c r="J29" s="16">
        <f t="shared" si="0"/>
        <v>-55832670.950000003</v>
      </c>
      <c r="K29" s="16">
        <f t="shared" si="1"/>
        <v>59.049962966486333</v>
      </c>
      <c r="L29" s="16">
        <f t="shared" si="4"/>
        <v>3925813.2199999988</v>
      </c>
      <c r="M29" s="16">
        <f t="shared" si="5"/>
        <v>5.126092270426355</v>
      </c>
    </row>
    <row r="30" spans="1:13" ht="15.75" outlineLevel="1" x14ac:dyDescent="0.2">
      <c r="A30" s="3" t="s">
        <v>18</v>
      </c>
      <c r="B30" s="6" t="s">
        <v>53</v>
      </c>
      <c r="C30" s="6" t="s">
        <v>48</v>
      </c>
      <c r="D30" s="14">
        <v>425160478.31</v>
      </c>
      <c r="E30" s="15">
        <v>238104455.06</v>
      </c>
      <c r="F30" s="16">
        <f t="shared" si="2"/>
        <v>-187056023.25</v>
      </c>
      <c r="G30" s="16">
        <f t="shared" si="3"/>
        <v>56.003430988331274</v>
      </c>
      <c r="H30" s="14">
        <v>434298098.36000001</v>
      </c>
      <c r="I30" s="15">
        <v>254254495.34</v>
      </c>
      <c r="J30" s="16">
        <f t="shared" si="0"/>
        <v>-180043603.02000001</v>
      </c>
      <c r="K30" s="16">
        <f t="shared" si="1"/>
        <v>58.543773573984758</v>
      </c>
      <c r="L30" s="16">
        <f t="shared" si="4"/>
        <v>16150040.280000001</v>
      </c>
      <c r="M30" s="16">
        <f t="shared" si="5"/>
        <v>6.7827543486871633</v>
      </c>
    </row>
    <row r="31" spans="1:13" ht="15.75" outlineLevel="1" x14ac:dyDescent="0.2">
      <c r="A31" s="3" t="s">
        <v>28</v>
      </c>
      <c r="B31" s="6" t="s">
        <v>53</v>
      </c>
      <c r="C31" s="6" t="s">
        <v>49</v>
      </c>
      <c r="D31" s="14">
        <v>52369230.75</v>
      </c>
      <c r="E31" s="15">
        <v>32609389.82</v>
      </c>
      <c r="F31" s="16">
        <f t="shared" si="2"/>
        <v>-19759840.93</v>
      </c>
      <c r="G31" s="16">
        <f t="shared" si="3"/>
        <v>62.268223827213653</v>
      </c>
      <c r="H31" s="14">
        <v>55921894.520000003</v>
      </c>
      <c r="I31" s="15">
        <v>38867215.020000003</v>
      </c>
      <c r="J31" s="16">
        <f t="shared" si="0"/>
        <v>-17054679.5</v>
      </c>
      <c r="K31" s="16">
        <f t="shared" si="1"/>
        <v>69.502679323747628</v>
      </c>
      <c r="L31" s="16">
        <f t="shared" si="4"/>
        <v>6257825.200000003</v>
      </c>
      <c r="M31" s="16">
        <f t="shared" si="5"/>
        <v>19.190255428091291</v>
      </c>
    </row>
    <row r="32" spans="1:13" ht="15.75" outlineLevel="1" x14ac:dyDescent="0.2">
      <c r="A32" s="3" t="s">
        <v>29</v>
      </c>
      <c r="B32" s="6" t="s">
        <v>53</v>
      </c>
      <c r="C32" s="6" t="s">
        <v>53</v>
      </c>
      <c r="D32" s="14">
        <v>1492500</v>
      </c>
      <c r="E32" s="15">
        <v>1086473.55</v>
      </c>
      <c r="F32" s="16">
        <f t="shared" si="2"/>
        <v>-406026.44999999995</v>
      </c>
      <c r="G32" s="16">
        <f t="shared" si="3"/>
        <v>72.795547738693472</v>
      </c>
      <c r="H32" s="14">
        <v>330000</v>
      </c>
      <c r="I32" s="15">
        <v>191530.4</v>
      </c>
      <c r="J32" s="16">
        <f t="shared" si="0"/>
        <v>-138469.6</v>
      </c>
      <c r="K32" s="16">
        <f t="shared" si="1"/>
        <v>58.039515151515154</v>
      </c>
      <c r="L32" s="16">
        <f t="shared" si="4"/>
        <v>-894943.15</v>
      </c>
      <c r="M32" s="16">
        <f t="shared" si="5"/>
        <v>-82.371370200406631</v>
      </c>
    </row>
    <row r="33" spans="1:13" ht="15.75" outlineLevel="1" x14ac:dyDescent="0.2">
      <c r="A33" s="3" t="s">
        <v>19</v>
      </c>
      <c r="B33" s="6" t="s">
        <v>53</v>
      </c>
      <c r="C33" s="6" t="s">
        <v>57</v>
      </c>
      <c r="D33" s="14">
        <v>31788085.84</v>
      </c>
      <c r="E33" s="15">
        <v>13984645.75</v>
      </c>
      <c r="F33" s="16">
        <f t="shared" si="2"/>
        <v>-17803440.09</v>
      </c>
      <c r="G33" s="16">
        <f t="shared" si="3"/>
        <v>43.993355939673023</v>
      </c>
      <c r="H33" s="14">
        <v>43569549.409999996</v>
      </c>
      <c r="I33" s="15">
        <v>16478935.59</v>
      </c>
      <c r="J33" s="16">
        <f t="shared" si="0"/>
        <v>-27090613.819999997</v>
      </c>
      <c r="K33" s="16">
        <f t="shared" si="1"/>
        <v>37.822139115851833</v>
      </c>
      <c r="L33" s="16">
        <f t="shared" si="4"/>
        <v>2494289.84</v>
      </c>
      <c r="M33" s="16">
        <f t="shared" si="5"/>
        <v>17.835917223716578</v>
      </c>
    </row>
    <row r="34" spans="1:13" ht="15.75" x14ac:dyDescent="0.2">
      <c r="A34" s="1" t="s">
        <v>20</v>
      </c>
      <c r="B34" s="7" t="s">
        <v>59</v>
      </c>
      <c r="C34" s="7" t="s">
        <v>46</v>
      </c>
      <c r="D34" s="17">
        <v>154227861.86000001</v>
      </c>
      <c r="E34" s="17">
        <v>82003645.469999999</v>
      </c>
      <c r="F34" s="13">
        <f t="shared" si="2"/>
        <v>-72224216.390000015</v>
      </c>
      <c r="G34" s="13">
        <f t="shared" si="3"/>
        <v>53.170448245232514</v>
      </c>
      <c r="H34" s="17">
        <v>166418996.31999999</v>
      </c>
      <c r="I34" s="17">
        <v>97010824.209999993</v>
      </c>
      <c r="J34" s="13">
        <f t="shared" si="0"/>
        <v>-69408172.109999999</v>
      </c>
      <c r="K34" s="13">
        <f t="shared" si="1"/>
        <v>58.293119388523415</v>
      </c>
      <c r="L34" s="13">
        <f t="shared" si="4"/>
        <v>15007178.739999995</v>
      </c>
      <c r="M34" s="13">
        <f t="shared" si="5"/>
        <v>18.300623897860959</v>
      </c>
    </row>
    <row r="35" spans="1:13" ht="15.75" outlineLevel="1" x14ac:dyDescent="0.2">
      <c r="A35" s="3" t="s">
        <v>21</v>
      </c>
      <c r="B35" s="6" t="s">
        <v>59</v>
      </c>
      <c r="C35" s="6" t="s">
        <v>45</v>
      </c>
      <c r="D35" s="14">
        <v>122158821.45999999</v>
      </c>
      <c r="E35" s="15">
        <v>65872824.259999998</v>
      </c>
      <c r="F35" s="16">
        <f t="shared" si="2"/>
        <v>-56285997.199999996</v>
      </c>
      <c r="G35" s="16">
        <f t="shared" si="3"/>
        <v>53.923919265682805</v>
      </c>
      <c r="H35" s="14">
        <v>132208602.38</v>
      </c>
      <c r="I35" s="15">
        <v>75949452.390000001</v>
      </c>
      <c r="J35" s="16">
        <f t="shared" si="0"/>
        <v>-56259149.989999995</v>
      </c>
      <c r="K35" s="16">
        <f t="shared" si="1"/>
        <v>57.446679733972694</v>
      </c>
      <c r="L35" s="16">
        <f t="shared" si="4"/>
        <v>10076628.130000003</v>
      </c>
      <c r="M35" s="16">
        <f t="shared" si="5"/>
        <v>15.297094428846037</v>
      </c>
    </row>
    <row r="36" spans="1:13" ht="31.5" outlineLevel="1" x14ac:dyDescent="0.2">
      <c r="A36" s="3" t="s">
        <v>22</v>
      </c>
      <c r="B36" s="6" t="s">
        <v>59</v>
      </c>
      <c r="C36" s="6" t="s">
        <v>50</v>
      </c>
      <c r="D36" s="14">
        <v>32069040.399999999</v>
      </c>
      <c r="E36" s="15">
        <v>16130821.210000001</v>
      </c>
      <c r="F36" s="16">
        <f t="shared" si="2"/>
        <v>-15938219.189999998</v>
      </c>
      <c r="G36" s="16">
        <f t="shared" si="3"/>
        <v>50.300292770843249</v>
      </c>
      <c r="H36" s="14">
        <v>34210393.939999998</v>
      </c>
      <c r="I36" s="15">
        <v>21061371.82</v>
      </c>
      <c r="J36" s="16">
        <f t="shared" si="0"/>
        <v>-13149022.119999997</v>
      </c>
      <c r="K36" s="16">
        <f t="shared" si="1"/>
        <v>61.56424815492786</v>
      </c>
      <c r="L36" s="16">
        <f t="shared" si="4"/>
        <v>4930550.6099999994</v>
      </c>
      <c r="M36" s="16">
        <f t="shared" si="5"/>
        <v>30.566023550886541</v>
      </c>
    </row>
    <row r="37" spans="1:13" ht="15.75" x14ac:dyDescent="0.2">
      <c r="A37" s="1" t="s">
        <v>35</v>
      </c>
      <c r="B37" s="7" t="s">
        <v>57</v>
      </c>
      <c r="C37" s="7" t="s">
        <v>46</v>
      </c>
      <c r="D37" s="17">
        <v>75000</v>
      </c>
      <c r="E37" s="17">
        <v>0</v>
      </c>
      <c r="F37" s="13">
        <f t="shared" si="2"/>
        <v>-75000</v>
      </c>
      <c r="G37" s="13">
        <f t="shared" si="3"/>
        <v>0</v>
      </c>
      <c r="H37" s="17">
        <v>0</v>
      </c>
      <c r="I37" s="17">
        <v>0</v>
      </c>
      <c r="J37" s="13">
        <f t="shared" si="0"/>
        <v>0</v>
      </c>
      <c r="K37" s="13" t="e">
        <f t="shared" si="1"/>
        <v>#DIV/0!</v>
      </c>
      <c r="L37" s="13">
        <f t="shared" si="4"/>
        <v>0</v>
      </c>
      <c r="M37" s="16"/>
    </row>
    <row r="38" spans="1:13" ht="15.75" outlineLevel="1" x14ac:dyDescent="0.2">
      <c r="A38" s="3" t="s">
        <v>36</v>
      </c>
      <c r="B38" s="6" t="s">
        <v>57</v>
      </c>
      <c r="C38" s="6" t="s">
        <v>45</v>
      </c>
      <c r="D38" s="14">
        <v>75000</v>
      </c>
      <c r="E38" s="15">
        <v>0</v>
      </c>
      <c r="F38" s="16">
        <f t="shared" si="2"/>
        <v>-75000</v>
      </c>
      <c r="G38" s="16">
        <f t="shared" si="3"/>
        <v>0</v>
      </c>
      <c r="H38" s="14">
        <v>0</v>
      </c>
      <c r="I38" s="15">
        <v>0</v>
      </c>
      <c r="J38" s="16">
        <f t="shared" si="0"/>
        <v>0</v>
      </c>
      <c r="K38" s="16" t="e">
        <f t="shared" si="1"/>
        <v>#DIV/0!</v>
      </c>
      <c r="L38" s="16">
        <f t="shared" si="4"/>
        <v>0</v>
      </c>
      <c r="M38" s="16"/>
    </row>
    <row r="39" spans="1:13" ht="15.75" x14ac:dyDescent="0.2">
      <c r="A39" s="1" t="s">
        <v>23</v>
      </c>
      <c r="B39" s="7" t="s">
        <v>54</v>
      </c>
      <c r="C39" s="7" t="s">
        <v>46</v>
      </c>
      <c r="D39" s="17">
        <v>39253718.659999996</v>
      </c>
      <c r="E39" s="17">
        <v>15523257.91</v>
      </c>
      <c r="F39" s="13">
        <f t="shared" si="2"/>
        <v>-23730460.749999996</v>
      </c>
      <c r="G39" s="13">
        <f t="shared" si="3"/>
        <v>39.545954981886553</v>
      </c>
      <c r="H39" s="17">
        <v>36830091.840000004</v>
      </c>
      <c r="I39" s="17">
        <v>23802102.640000001</v>
      </c>
      <c r="J39" s="13">
        <f t="shared" si="0"/>
        <v>-13027989.200000003</v>
      </c>
      <c r="K39" s="13">
        <f t="shared" si="1"/>
        <v>64.626780577694049</v>
      </c>
      <c r="L39" s="13">
        <f t="shared" si="4"/>
        <v>8278844.7300000004</v>
      </c>
      <c r="M39" s="13">
        <f t="shared" si="5"/>
        <v>53.331876452731052</v>
      </c>
    </row>
    <row r="40" spans="1:13" ht="15.75" outlineLevel="1" x14ac:dyDescent="0.2">
      <c r="A40" s="3" t="s">
        <v>24</v>
      </c>
      <c r="B40" s="6" t="s">
        <v>54</v>
      </c>
      <c r="C40" s="6" t="s">
        <v>45</v>
      </c>
      <c r="D40" s="14">
        <v>5523636</v>
      </c>
      <c r="E40" s="15">
        <v>2301515</v>
      </c>
      <c r="F40" s="16">
        <f t="shared" si="2"/>
        <v>-3222121</v>
      </c>
      <c r="G40" s="16">
        <f t="shared" si="3"/>
        <v>41.666666666666671</v>
      </c>
      <c r="H40" s="14">
        <v>6075999.8399999999</v>
      </c>
      <c r="I40" s="15">
        <v>3161817.78</v>
      </c>
      <c r="J40" s="16">
        <f t="shared" si="0"/>
        <v>-2914182.06</v>
      </c>
      <c r="K40" s="16">
        <f t="shared" si="1"/>
        <v>52.037818684340188</v>
      </c>
      <c r="L40" s="16">
        <f t="shared" si="4"/>
        <v>860302.7799999998</v>
      </c>
      <c r="M40" s="16">
        <f t="shared" si="5"/>
        <v>37.379846753116965</v>
      </c>
    </row>
    <row r="41" spans="1:13" ht="15.75" outlineLevel="1" x14ac:dyDescent="0.2">
      <c r="A41" s="3" t="s">
        <v>25</v>
      </c>
      <c r="B41" s="6" t="s">
        <v>54</v>
      </c>
      <c r="C41" s="6" t="s">
        <v>49</v>
      </c>
      <c r="D41" s="14">
        <v>14318108</v>
      </c>
      <c r="E41" s="15">
        <v>6587376.2400000002</v>
      </c>
      <c r="F41" s="16">
        <f t="shared" si="2"/>
        <v>-7730731.7599999998</v>
      </c>
      <c r="G41" s="16">
        <f t="shared" si="3"/>
        <v>46.007309345620243</v>
      </c>
      <c r="H41" s="14">
        <v>13369800</v>
      </c>
      <c r="I41" s="15">
        <v>6295625.5599999996</v>
      </c>
      <c r="J41" s="16">
        <f t="shared" si="0"/>
        <v>-7074174.4400000004</v>
      </c>
      <c r="K41" s="16">
        <f t="shared" si="1"/>
        <v>47.088404912564137</v>
      </c>
      <c r="L41" s="16">
        <f t="shared" si="4"/>
        <v>-291750.68000000063</v>
      </c>
      <c r="M41" s="16">
        <f t="shared" si="5"/>
        <v>-4.4289360341743702</v>
      </c>
    </row>
    <row r="42" spans="1:13" ht="15.75" outlineLevel="1" x14ac:dyDescent="0.2">
      <c r="A42" s="3" t="s">
        <v>26</v>
      </c>
      <c r="B42" s="6" t="s">
        <v>54</v>
      </c>
      <c r="C42" s="6" t="s">
        <v>50</v>
      </c>
      <c r="D42" s="14">
        <v>19411974.66</v>
      </c>
      <c r="E42" s="15">
        <v>6634366.6699999999</v>
      </c>
      <c r="F42" s="16">
        <f t="shared" si="2"/>
        <v>-12777607.99</v>
      </c>
      <c r="G42" s="16">
        <f t="shared" si="3"/>
        <v>34.176670772554985</v>
      </c>
      <c r="H42" s="14">
        <v>17384292</v>
      </c>
      <c r="I42" s="15">
        <v>14344659.300000001</v>
      </c>
      <c r="J42" s="16">
        <f t="shared" si="0"/>
        <v>-3039632.6999999993</v>
      </c>
      <c r="K42" s="16">
        <f t="shared" si="1"/>
        <v>82.515061873097864</v>
      </c>
      <c r="L42" s="16">
        <f t="shared" si="4"/>
        <v>7710292.6300000008</v>
      </c>
      <c r="M42" s="16">
        <f t="shared" si="5"/>
        <v>116.21746300012688</v>
      </c>
    </row>
    <row r="43" spans="1:13" ht="15.75" x14ac:dyDescent="0.2">
      <c r="A43" s="1" t="s">
        <v>41</v>
      </c>
      <c r="B43" s="7" t="s">
        <v>55</v>
      </c>
      <c r="C43" s="7" t="s">
        <v>46</v>
      </c>
      <c r="D43" s="17">
        <v>1430884</v>
      </c>
      <c r="E43" s="17">
        <v>982228</v>
      </c>
      <c r="F43" s="13">
        <f t="shared" si="2"/>
        <v>-448656</v>
      </c>
      <c r="G43" s="13">
        <f t="shared" si="3"/>
        <v>68.644837736671874</v>
      </c>
      <c r="H43" s="17">
        <v>100000</v>
      </c>
      <c r="I43" s="17">
        <v>100000</v>
      </c>
      <c r="J43" s="13">
        <f t="shared" si="0"/>
        <v>0</v>
      </c>
      <c r="K43" s="13">
        <f t="shared" si="1"/>
        <v>100</v>
      </c>
      <c r="L43" s="13">
        <f t="shared" si="4"/>
        <v>-882228</v>
      </c>
      <c r="M43" s="13">
        <f t="shared" si="5"/>
        <v>-89.819064412743273</v>
      </c>
    </row>
    <row r="44" spans="1:13" ht="15.75" outlineLevel="1" x14ac:dyDescent="0.2">
      <c r="A44" s="3" t="s">
        <v>40</v>
      </c>
      <c r="B44" s="6" t="s">
        <v>55</v>
      </c>
      <c r="C44" s="6" t="s">
        <v>48</v>
      </c>
      <c r="D44" s="14">
        <v>1430884</v>
      </c>
      <c r="E44" s="15">
        <v>982228</v>
      </c>
      <c r="F44" s="16">
        <f t="shared" si="2"/>
        <v>-448656</v>
      </c>
      <c r="G44" s="16">
        <f t="shared" si="3"/>
        <v>68.644837736671874</v>
      </c>
      <c r="H44" s="14">
        <v>100000</v>
      </c>
      <c r="I44" s="15">
        <v>100000</v>
      </c>
      <c r="J44" s="16">
        <f t="shared" si="0"/>
        <v>0</v>
      </c>
      <c r="K44" s="16">
        <f t="shared" si="1"/>
        <v>100</v>
      </c>
      <c r="L44" s="16">
        <f t="shared" si="4"/>
        <v>-882228</v>
      </c>
      <c r="M44" s="16">
        <f t="shared" si="5"/>
        <v>-89.819064412743273</v>
      </c>
    </row>
    <row r="45" spans="1:13" ht="47.25" x14ac:dyDescent="0.2">
      <c r="A45" s="1" t="s">
        <v>27</v>
      </c>
      <c r="B45" s="7" t="s">
        <v>56</v>
      </c>
      <c r="C45" s="7" t="s">
        <v>46</v>
      </c>
      <c r="D45" s="17">
        <v>66320</v>
      </c>
      <c r="E45" s="17">
        <v>44644.4</v>
      </c>
      <c r="F45" s="13">
        <f t="shared" si="2"/>
        <v>-21675.599999999999</v>
      </c>
      <c r="G45" s="13">
        <f t="shared" si="3"/>
        <v>67.31664656212304</v>
      </c>
      <c r="H45" s="17">
        <v>21210</v>
      </c>
      <c r="I45" s="17">
        <v>5877.77</v>
      </c>
      <c r="J45" s="13">
        <f t="shared" si="0"/>
        <v>-15332.23</v>
      </c>
      <c r="K45" s="13">
        <f t="shared" si="1"/>
        <v>27.712258368694016</v>
      </c>
      <c r="L45" s="13">
        <f t="shared" si="4"/>
        <v>-38766.630000000005</v>
      </c>
      <c r="M45" s="13">
        <f t="shared" si="5"/>
        <v>-86.834250208312795</v>
      </c>
    </row>
    <row r="46" spans="1:13" ht="31.5" outlineLevel="1" x14ac:dyDescent="0.2">
      <c r="A46" s="3" t="s">
        <v>62</v>
      </c>
      <c r="B46" s="6" t="s">
        <v>56</v>
      </c>
      <c r="C46" s="6" t="s">
        <v>45</v>
      </c>
      <c r="D46" s="14">
        <v>66320</v>
      </c>
      <c r="E46" s="15">
        <v>44644.4</v>
      </c>
      <c r="F46" s="16">
        <f t="shared" si="2"/>
        <v>-21675.599999999999</v>
      </c>
      <c r="G46" s="16">
        <f t="shared" si="3"/>
        <v>67.31664656212304</v>
      </c>
      <c r="H46" s="14">
        <v>21210</v>
      </c>
      <c r="I46" s="15">
        <v>5877.77</v>
      </c>
      <c r="J46" s="16">
        <f t="shared" si="0"/>
        <v>-15332.23</v>
      </c>
      <c r="K46" s="16">
        <f t="shared" si="1"/>
        <v>27.712258368694016</v>
      </c>
      <c r="L46" s="16">
        <f t="shared" si="4"/>
        <v>-38766.630000000005</v>
      </c>
      <c r="M46" s="16">
        <f t="shared" si="5"/>
        <v>-86.834250208312795</v>
      </c>
    </row>
    <row r="47" spans="1:13" ht="78.75" x14ac:dyDescent="0.2">
      <c r="A47" s="1" t="s">
        <v>38</v>
      </c>
      <c r="B47" s="7" t="s">
        <v>58</v>
      </c>
      <c r="C47" s="7" t="s">
        <v>46</v>
      </c>
      <c r="D47" s="17">
        <v>51927592</v>
      </c>
      <c r="E47" s="17">
        <v>25344334</v>
      </c>
      <c r="F47" s="13">
        <f t="shared" si="2"/>
        <v>-26583258</v>
      </c>
      <c r="G47" s="13">
        <f t="shared" si="3"/>
        <v>48.80706580809678</v>
      </c>
      <c r="H47" s="17">
        <v>58459407.68</v>
      </c>
      <c r="I47" s="17">
        <v>33575207.68</v>
      </c>
      <c r="J47" s="13">
        <f t="shared" si="0"/>
        <v>-24884200</v>
      </c>
      <c r="K47" s="13">
        <f t="shared" si="1"/>
        <v>57.43336960200962</v>
      </c>
      <c r="L47" s="13">
        <f t="shared" si="4"/>
        <v>8230873.6799999997</v>
      </c>
      <c r="M47" s="13">
        <f t="shared" si="5"/>
        <v>32.476188484574095</v>
      </c>
    </row>
    <row r="48" spans="1:13" ht="47.25" outlineLevel="1" x14ac:dyDescent="0.2">
      <c r="A48" s="3" t="s">
        <v>37</v>
      </c>
      <c r="B48" s="6" t="s">
        <v>58</v>
      </c>
      <c r="C48" s="6" t="s">
        <v>45</v>
      </c>
      <c r="D48" s="14">
        <v>5273700</v>
      </c>
      <c r="E48" s="15">
        <v>2805100</v>
      </c>
      <c r="F48" s="16">
        <f t="shared" si="2"/>
        <v>-2468600</v>
      </c>
      <c r="G48" s="16">
        <f t="shared" si="3"/>
        <v>53.19035970950187</v>
      </c>
      <c r="H48" s="14">
        <v>4524200</v>
      </c>
      <c r="I48" s="15">
        <v>2778100</v>
      </c>
      <c r="J48" s="16">
        <f t="shared" si="0"/>
        <v>-1746100</v>
      </c>
      <c r="K48" s="16">
        <f t="shared" si="1"/>
        <v>61.405331329295784</v>
      </c>
      <c r="L48" s="16">
        <f t="shared" si="4"/>
        <v>-27000</v>
      </c>
      <c r="M48" s="16">
        <f t="shared" si="5"/>
        <v>-0.96253253003457928</v>
      </c>
    </row>
    <row r="49" spans="1:13" ht="31.5" outlineLevel="1" x14ac:dyDescent="0.2">
      <c r="A49" s="3" t="s">
        <v>39</v>
      </c>
      <c r="B49" s="6" t="s">
        <v>58</v>
      </c>
      <c r="C49" s="6" t="s">
        <v>49</v>
      </c>
      <c r="D49" s="14">
        <v>46653892</v>
      </c>
      <c r="E49" s="15">
        <v>22539234</v>
      </c>
      <c r="F49" s="16">
        <f>E49-D49</f>
        <v>-24114658</v>
      </c>
      <c r="G49" s="16">
        <f>E49/D49*100</f>
        <v>48.31158352233507</v>
      </c>
      <c r="H49" s="14">
        <v>53935207.68</v>
      </c>
      <c r="I49" s="15">
        <v>30797107.68</v>
      </c>
      <c r="J49" s="16">
        <f t="shared" si="0"/>
        <v>-23138100</v>
      </c>
      <c r="K49" s="16">
        <f t="shared" si="1"/>
        <v>57.100192999572045</v>
      </c>
      <c r="L49" s="16">
        <f t="shared" si="4"/>
        <v>8257873.6799999997</v>
      </c>
      <c r="M49" s="16">
        <f t="shared" si="5"/>
        <v>36.637774291708411</v>
      </c>
    </row>
    <row r="50" spans="1:13" ht="15.75" x14ac:dyDescent="0.25">
      <c r="A50" s="4" t="s">
        <v>33</v>
      </c>
      <c r="B50" s="5"/>
      <c r="C50" s="5"/>
      <c r="D50" s="18">
        <f>D45+D39+D37+D34+D28+D23+D17+D15+D8+D47+D43</f>
        <v>1116179589.4200001</v>
      </c>
      <c r="E50" s="18">
        <f>E45+E39+E37+E34+E28+E23+E17+E15+E8+E47+E43</f>
        <v>603298150.32999992</v>
      </c>
      <c r="F50" s="13">
        <f>E50-D50</f>
        <v>-512881439.09000015</v>
      </c>
      <c r="G50" s="13">
        <f t="shared" si="3"/>
        <v>54.050276142703112</v>
      </c>
      <c r="H50" s="18">
        <f>H45+H39+H37+H34+H28+H23+H17+H15+H8+H47+H43</f>
        <v>1228253529.24</v>
      </c>
      <c r="I50" s="18">
        <f>I45+I39+I37+I34+I28+I23+I17+I15+I8+I47+I43</f>
        <v>657046846.64999998</v>
      </c>
      <c r="J50" s="13">
        <f t="shared" si="0"/>
        <v>-571206682.59000003</v>
      </c>
      <c r="K50" s="13">
        <f t="shared" si="1"/>
        <v>53.494399243172332</v>
      </c>
      <c r="L50" s="13">
        <f t="shared" si="4"/>
        <v>53748696.320000052</v>
      </c>
      <c r="M50" s="13">
        <f t="shared" si="5"/>
        <v>8.9091432305237248</v>
      </c>
    </row>
  </sheetData>
  <mergeCells count="15">
    <mergeCell ref="L5:L6"/>
    <mergeCell ref="M5:M6"/>
    <mergeCell ref="A1:M1"/>
    <mergeCell ref="H3:K4"/>
    <mergeCell ref="D3:G4"/>
    <mergeCell ref="H5:H6"/>
    <mergeCell ref="I5:I6"/>
    <mergeCell ref="J5:K5"/>
    <mergeCell ref="D5:D6"/>
    <mergeCell ref="E5:E6"/>
    <mergeCell ref="F5:G5"/>
    <mergeCell ref="A3:A6"/>
    <mergeCell ref="C3:C6"/>
    <mergeCell ref="B3:B6"/>
    <mergeCell ref="L3:M4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2023-07-17T07:25:28Z</dcterms:modified>
</cp:coreProperties>
</file>