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  <definedName name="_xlnm.Print_Titles" localSheetId="0">Бюджет!$3:$7</definedName>
  </definedNames>
  <calcPr calcId="144525"/>
</workbook>
</file>

<file path=xl/calcChain.xml><?xml version="1.0" encoding="utf-8"?>
<calcChain xmlns="http://schemas.openxmlformats.org/spreadsheetml/2006/main">
  <c r="K44" i="1" l="1"/>
  <c r="H50" i="1"/>
  <c r="I50" i="1"/>
  <c r="M21" i="1" l="1"/>
  <c r="M18" i="1"/>
  <c r="G49" i="1"/>
  <c r="F49" i="1"/>
  <c r="F44" i="1"/>
  <c r="F46" i="1"/>
  <c r="F48" i="1"/>
  <c r="M49" i="1" l="1"/>
  <c r="L49" i="1"/>
  <c r="M48" i="1"/>
  <c r="L48" i="1"/>
  <c r="M46" i="1"/>
  <c r="L46" i="1"/>
  <c r="M44" i="1"/>
  <c r="L44" i="1"/>
  <c r="M42" i="1"/>
  <c r="L42" i="1"/>
  <c r="M41" i="1"/>
  <c r="L41" i="1"/>
  <c r="M40" i="1"/>
  <c r="L40" i="1"/>
  <c r="L38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2" i="1"/>
  <c r="L22" i="1"/>
  <c r="L21" i="1"/>
  <c r="M20" i="1"/>
  <c r="L20" i="1"/>
  <c r="M19" i="1"/>
  <c r="L19" i="1"/>
  <c r="L18" i="1"/>
  <c r="M16" i="1"/>
  <c r="L16" i="1"/>
  <c r="M14" i="1"/>
  <c r="L14" i="1"/>
  <c r="L13" i="1"/>
  <c r="M12" i="1"/>
  <c r="L12" i="1"/>
  <c r="M11" i="1"/>
  <c r="L11" i="1"/>
  <c r="M10" i="1"/>
  <c r="L10" i="1"/>
  <c r="M9" i="1"/>
  <c r="L9" i="1"/>
  <c r="K50" i="1"/>
  <c r="J50" i="1"/>
  <c r="K49" i="1"/>
  <c r="J49" i="1"/>
  <c r="K48" i="1"/>
  <c r="J48" i="1"/>
  <c r="K47" i="1"/>
  <c r="J47" i="1"/>
  <c r="K46" i="1"/>
  <c r="J46" i="1"/>
  <c r="K45" i="1"/>
  <c r="J45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G48" i="1"/>
  <c r="G46" i="1"/>
  <c r="G44" i="1"/>
  <c r="G42" i="1"/>
  <c r="F42" i="1"/>
  <c r="G41" i="1"/>
  <c r="F41" i="1"/>
  <c r="G40" i="1"/>
  <c r="F40" i="1"/>
  <c r="G38" i="1"/>
  <c r="F38" i="1"/>
  <c r="G36" i="1"/>
  <c r="F36" i="1"/>
  <c r="G35" i="1"/>
  <c r="F35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F9" i="1"/>
  <c r="M47" i="1"/>
  <c r="L45" i="1"/>
  <c r="M43" i="1"/>
  <c r="L39" i="1"/>
  <c r="L34" i="1"/>
  <c r="L28" i="1"/>
  <c r="L23" i="1"/>
  <c r="M17" i="1"/>
  <c r="L15" i="1"/>
  <c r="M23" i="1" l="1"/>
  <c r="M39" i="1"/>
  <c r="M15" i="1"/>
  <c r="M34" i="1"/>
  <c r="M45" i="1"/>
  <c r="M8" i="1"/>
  <c r="M28" i="1"/>
  <c r="L17" i="1"/>
  <c r="L37" i="1"/>
  <c r="L43" i="1"/>
  <c r="L47" i="1"/>
  <c r="L8" i="1"/>
  <c r="E50" i="1"/>
  <c r="G15" i="1"/>
  <c r="F47" i="1"/>
  <c r="G45" i="1"/>
  <c r="G43" i="1"/>
  <c r="G39" i="1"/>
  <c r="F37" i="1"/>
  <c r="G34" i="1"/>
  <c r="G28" i="1"/>
  <c r="G23" i="1"/>
  <c r="G17" i="1"/>
  <c r="F8" i="1"/>
  <c r="F28" i="1" l="1"/>
  <c r="F23" i="1"/>
  <c r="G8" i="1"/>
  <c r="F45" i="1"/>
  <c r="F34" i="1"/>
  <c r="F43" i="1"/>
  <c r="G47" i="1"/>
  <c r="G37" i="1"/>
  <c r="F17" i="1"/>
  <c r="L50" i="1"/>
  <c r="M50" i="1"/>
  <c r="F39" i="1"/>
  <c r="F15" i="1"/>
  <c r="D50" i="1"/>
  <c r="F50" i="1" l="1"/>
  <c r="G50" i="1"/>
</calcChain>
</file>

<file path=xl/sharedStrings.xml><?xml version="1.0" encoding="utf-8"?>
<sst xmlns="http://schemas.openxmlformats.org/spreadsheetml/2006/main" count="147" uniqueCount="72">
  <si>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</si>
  <si>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</si>
  <si>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</si>
  <si>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</si>
  <si>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</si>
  <si>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</si>
  <si>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</si>
  <si>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</si>
  <si>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</si>
  <si>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</si>
  <si>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</si>
  <si>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</si>
  <si>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</si>
  <si>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</si>
  <si>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</si>
  <si>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</si>
  <si>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</si>
  <si>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</si>
  <si>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</si>
  <si>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</si>
  <si>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</si>
  <si>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</si>
  <si>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</si>
  <si>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</si>
  <si>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</si>
  <si>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</si>
  <si>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</si>
  <si>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</si>
  <si>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</si>
  <si>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</si>
  <si>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</si>
  <si>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</si>
  <si>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</si>
  <si>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</si>
  <si>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</si>
  <si>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</si>
  <si>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</si>
  <si>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</si>
  <si>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</si>
  <si>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</si>
  <si>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</si>
  <si>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</si>
  <si>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</si>
  <si>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</si>
  <si>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</si>
  <si>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</si>
  <si>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</si>
  <si>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</si>
  <si>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</si>
  <si>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</si>
  <si>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</si>
  <si>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</si>
  <si>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</si>
  <si>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</si>
  <si>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</si>
  <si>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</si>
  <si>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</si>
  <si>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</si>
  <si>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</si>
  <si>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</si>
  <si>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</si>
  <si>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</si>
  <si>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</si>
  <si>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</si>
  <si>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</si>
  <si>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</si>
  <si>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</si>
  <si>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</si>
  <si>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</si>
  <si>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</si>
  <si>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</si>
  <si>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Сведения об исполнении расходов бюджета МР "Усть-Цилемский" за 2023 г. на 01.10.2023 г., а также в сравнении с расходами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</si>
</sst>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5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0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57" sqref="C57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ht="20.25" x14ac:dyDescent="0.3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 t="s">
        <v>70</v>
      </c>
    </row>
    <row r="3" spans="1:13" ht="15.75" customHeight="1" x14ac:dyDescent="0.2">
      <c r="A3" s="29" t="s">
        <v>30</v>
      </c>
      <c r="B3" s="30" t="s">
        <v>43</v>
      </c>
      <c r="C3" s="30" t="s">
        <v>44</v>
      </c>
      <c r="D3" s="22" t="s">
        <v>63</v>
      </c>
      <c r="E3" s="23"/>
      <c r="F3" s="23"/>
      <c r="G3" s="24"/>
      <c r="H3" s="22" t="s">
        <v>64</v>
      </c>
      <c r="I3" s="23"/>
      <c r="J3" s="23"/>
      <c r="K3" s="24"/>
      <c r="L3" s="31" t="s">
        <v>65</v>
      </c>
      <c r="M3" s="32"/>
    </row>
    <row r="4" spans="1:13" ht="15.75" customHeight="1" x14ac:dyDescent="0.2">
      <c r="A4" s="29"/>
      <c r="B4" s="30"/>
      <c r="C4" s="30"/>
      <c r="D4" s="25"/>
      <c r="E4" s="26"/>
      <c r="F4" s="26"/>
      <c r="G4" s="27"/>
      <c r="H4" s="25"/>
      <c r="I4" s="26"/>
      <c r="J4" s="26"/>
      <c r="K4" s="27"/>
      <c r="L4" s="33"/>
      <c r="M4" s="34"/>
    </row>
    <row r="5" spans="1:13" ht="15.75" x14ac:dyDescent="0.2">
      <c r="A5" s="29"/>
      <c r="B5" s="30"/>
      <c r="C5" s="30"/>
      <c r="D5" s="28" t="s">
        <v>66</v>
      </c>
      <c r="E5" s="28" t="s">
        <v>67</v>
      </c>
      <c r="F5" s="28" t="s">
        <v>68</v>
      </c>
      <c r="G5" s="28"/>
      <c r="H5" s="28" t="s">
        <v>66</v>
      </c>
      <c r="I5" s="28" t="s">
        <v>67</v>
      </c>
      <c r="J5" s="28" t="s">
        <v>68</v>
      </c>
      <c r="K5" s="28"/>
      <c r="L5" s="19" t="s">
        <v>31</v>
      </c>
      <c r="M5" s="19" t="s">
        <v>32</v>
      </c>
    </row>
    <row r="6" spans="1:13" ht="47.25" x14ac:dyDescent="0.2">
      <c r="A6" s="29"/>
      <c r="B6" s="30"/>
      <c r="C6" s="30"/>
      <c r="D6" s="28"/>
      <c r="E6" s="28"/>
      <c r="F6" s="10" t="s">
        <v>31</v>
      </c>
      <c r="G6" s="10" t="s">
        <v>69</v>
      </c>
      <c r="H6" s="28"/>
      <c r="I6" s="28"/>
      <c r="J6" s="10" t="s">
        <v>31</v>
      </c>
      <c r="K6" s="10" t="s">
        <v>69</v>
      </c>
      <c r="L6" s="20"/>
      <c r="M6" s="20"/>
    </row>
    <row r="7" spans="1:13" ht="15.75" customHeight="1" x14ac:dyDescent="0.2">
      <c r="A7" s="9">
        <v>1</v>
      </c>
      <c r="B7" s="9">
        <v>2</v>
      </c>
      <c r="C7" s="9">
        <v>3</v>
      </c>
      <c r="D7" s="9">
        <v>6</v>
      </c>
      <c r="E7" s="9">
        <v>7</v>
      </c>
      <c r="F7" s="9"/>
      <c r="G7" s="9"/>
      <c r="H7" s="9">
        <v>6</v>
      </c>
      <c r="I7" s="9">
        <v>7</v>
      </c>
      <c r="J7" s="9">
        <v>7</v>
      </c>
      <c r="K7" s="9">
        <v>7</v>
      </c>
      <c r="L7" s="9">
        <v>8</v>
      </c>
      <c r="M7" s="9">
        <v>9</v>
      </c>
    </row>
    <row r="8" spans="1:13" ht="15.75" x14ac:dyDescent="0.2">
      <c r="A8" s="1" t="s">
        <v>0</v>
      </c>
      <c r="B8" s="2" t="s">
        <v>45</v>
      </c>
      <c r="C8" s="2" t="s">
        <v>46</v>
      </c>
      <c r="D8" s="13">
        <v>112616114.51000001</v>
      </c>
      <c r="E8" s="13">
        <v>78117100.349999994</v>
      </c>
      <c r="F8" s="13">
        <f>E8-D8</f>
        <v>-34499014.160000011</v>
      </c>
      <c r="G8" s="13">
        <f>E8/D8*100</f>
        <v>69.365828052133168</v>
      </c>
      <c r="H8" s="13">
        <v>126890766.31999999</v>
      </c>
      <c r="I8" s="13">
        <v>88433185.969999999</v>
      </c>
      <c r="J8" s="13">
        <f t="shared" ref="J8:J50" si="0">I8-H8</f>
        <v>-38457580.349999994</v>
      </c>
      <c r="K8" s="13">
        <f t="shared" ref="K8:K50" si="1">I8/H8*100</f>
        <v>69.692372845305712</v>
      </c>
      <c r="L8" s="13">
        <f>I8-E8</f>
        <v>10316085.620000005</v>
      </c>
      <c r="M8" s="13">
        <f>I8/E8*100-100</f>
        <v>13.205924917565142</v>
      </c>
    </row>
    <row r="9" spans="1:13" ht="47.25" outlineLevel="1" x14ac:dyDescent="0.2">
      <c r="A9" s="3" t="s">
        <v>47</v>
      </c>
      <c r="B9" s="6" t="s">
        <v>45</v>
      </c>
      <c r="C9" s="6" t="s">
        <v>48</v>
      </c>
      <c r="D9" s="14">
        <v>3351891.6</v>
      </c>
      <c r="E9" s="15">
        <v>2337774.48</v>
      </c>
      <c r="F9" s="16">
        <f t="shared" ref="F9:F48" si="2">E9-D9</f>
        <v>-1014117.1200000001</v>
      </c>
      <c r="G9" s="16">
        <f t="shared" ref="G9:G50" si="3">E9/D9*100</f>
        <v>69.744930892156532</v>
      </c>
      <c r="H9" s="14">
        <v>3687108.96</v>
      </c>
      <c r="I9" s="15">
        <v>2679955.33</v>
      </c>
      <c r="J9" s="16">
        <f t="shared" si="0"/>
        <v>-1007153.6299999999</v>
      </c>
      <c r="K9" s="16">
        <f t="shared" si="1"/>
        <v>72.68446251721295</v>
      </c>
      <c r="L9" s="16">
        <f t="shared" ref="L9:L50" si="4">I9-E9</f>
        <v>342180.85000000009</v>
      </c>
      <c r="M9" s="16">
        <f t="shared" ref="M9:M50" si="5">I9/E9*100-100</f>
        <v>14.637034193306803</v>
      </c>
    </row>
    <row r="10" spans="1:13" ht="63" outlineLevel="1" x14ac:dyDescent="0.2">
      <c r="A10" s="3" t="s">
        <v>1</v>
      </c>
      <c r="B10" s="6" t="s">
        <v>45</v>
      </c>
      <c r="C10" s="6" t="s">
        <v>49</v>
      </c>
      <c r="D10" s="14">
        <v>800000</v>
      </c>
      <c r="E10" s="15">
        <v>602819.96</v>
      </c>
      <c r="F10" s="16">
        <f t="shared" si="2"/>
        <v>-197180.04000000004</v>
      </c>
      <c r="G10" s="16">
        <f t="shared" si="3"/>
        <v>75.35249499999999</v>
      </c>
      <c r="H10" s="14">
        <v>735000</v>
      </c>
      <c r="I10" s="15">
        <v>287708.44</v>
      </c>
      <c r="J10" s="16">
        <f t="shared" si="0"/>
        <v>-447291.56</v>
      </c>
      <c r="K10" s="16">
        <f t="shared" si="1"/>
        <v>39.144005442176869</v>
      </c>
      <c r="L10" s="16">
        <f t="shared" si="4"/>
        <v>-315111.51999999996</v>
      </c>
      <c r="M10" s="16">
        <f t="shared" si="5"/>
        <v>-52.27290748634136</v>
      </c>
    </row>
    <row r="11" spans="1:13" ht="78.75" outlineLevel="1" x14ac:dyDescent="0.2">
      <c r="A11" s="3" t="s">
        <v>2</v>
      </c>
      <c r="B11" s="6" t="s">
        <v>45</v>
      </c>
      <c r="C11" s="6" t="s">
        <v>50</v>
      </c>
      <c r="D11" s="14">
        <v>56332715.539999999</v>
      </c>
      <c r="E11" s="15">
        <v>50225659.149999999</v>
      </c>
      <c r="F11" s="16">
        <f t="shared" si="2"/>
        <v>-6107056.3900000006</v>
      </c>
      <c r="G11" s="16">
        <f t="shared" si="3"/>
        <v>89.158952606033026</v>
      </c>
      <c r="H11" s="14">
        <v>65341419.659999996</v>
      </c>
      <c r="I11" s="15">
        <v>53619423.130000003</v>
      </c>
      <c r="J11" s="16">
        <f t="shared" si="0"/>
        <v>-11721996.529999994</v>
      </c>
      <c r="K11" s="16">
        <f t="shared" si="1"/>
        <v>82.060388967679813</v>
      </c>
      <c r="L11" s="16">
        <f t="shared" si="4"/>
        <v>3393763.9800000042</v>
      </c>
      <c r="M11" s="16">
        <f t="shared" si="5"/>
        <v>6.7570322369776363</v>
      </c>
    </row>
    <row r="12" spans="1:13" ht="63" outlineLevel="1" x14ac:dyDescent="0.2">
      <c r="A12" s="3" t="s">
        <v>3</v>
      </c>
      <c r="B12" s="6" t="s">
        <v>45</v>
      </c>
      <c r="C12" s="6" t="s">
        <v>52</v>
      </c>
      <c r="D12" s="14">
        <v>21048615</v>
      </c>
      <c r="E12" s="15">
        <v>14209073.41</v>
      </c>
      <c r="F12" s="16">
        <f t="shared" si="2"/>
        <v>-6839541.5899999999</v>
      </c>
      <c r="G12" s="16">
        <f t="shared" si="3"/>
        <v>67.505977994276591</v>
      </c>
      <c r="H12" s="14">
        <v>20868740.510000002</v>
      </c>
      <c r="I12" s="15">
        <v>14266408.9</v>
      </c>
      <c r="J12" s="16">
        <f t="shared" si="0"/>
        <v>-6602331.6100000013</v>
      </c>
      <c r="K12" s="16">
        <f t="shared" si="1"/>
        <v>68.362577478807324</v>
      </c>
      <c r="L12" s="16">
        <f t="shared" si="4"/>
        <v>57335.490000000224</v>
      </c>
      <c r="M12" s="16">
        <f t="shared" si="5"/>
        <v>0.40351322247127541</v>
      </c>
    </row>
    <row r="13" spans="1:13" ht="15.75" outlineLevel="1" x14ac:dyDescent="0.2">
      <c r="A13" s="3" t="s">
        <v>4</v>
      </c>
      <c r="B13" s="6" t="s">
        <v>45</v>
      </c>
      <c r="C13" s="6" t="s">
        <v>55</v>
      </c>
      <c r="D13" s="14">
        <v>52530</v>
      </c>
      <c r="E13" s="15">
        <v>0</v>
      </c>
      <c r="F13" s="16">
        <f t="shared" si="2"/>
        <v>-52530</v>
      </c>
      <c r="G13" s="16">
        <f t="shared" si="3"/>
        <v>0</v>
      </c>
      <c r="H13" s="14">
        <v>240000</v>
      </c>
      <c r="I13" s="15">
        <v>0</v>
      </c>
      <c r="J13" s="16">
        <f t="shared" si="0"/>
        <v>-240000</v>
      </c>
      <c r="K13" s="16">
        <f t="shared" si="1"/>
        <v>0</v>
      </c>
      <c r="L13" s="16">
        <f t="shared" si="4"/>
        <v>0</v>
      </c>
      <c r="M13" s="16"/>
    </row>
    <row r="14" spans="1:13" ht="15.75" outlineLevel="1" x14ac:dyDescent="0.2">
      <c r="A14" s="3" t="s">
        <v>5</v>
      </c>
      <c r="B14" s="6" t="s">
        <v>45</v>
      </c>
      <c r="C14" s="6" t="s">
        <v>56</v>
      </c>
      <c r="D14" s="14">
        <v>31030362.370000001</v>
      </c>
      <c r="E14" s="15">
        <v>10741773.35</v>
      </c>
      <c r="F14" s="16">
        <f t="shared" si="2"/>
        <v>-20288589.020000003</v>
      </c>
      <c r="G14" s="16">
        <f t="shared" si="3"/>
        <v>34.616976823915827</v>
      </c>
      <c r="H14" s="14">
        <v>36018497.189999998</v>
      </c>
      <c r="I14" s="15">
        <v>17579690.170000002</v>
      </c>
      <c r="J14" s="16">
        <f t="shared" si="0"/>
        <v>-18438807.019999996</v>
      </c>
      <c r="K14" s="16">
        <f t="shared" si="1"/>
        <v>48.8073949261846</v>
      </c>
      <c r="L14" s="16">
        <f t="shared" si="4"/>
        <v>6837916.8200000022</v>
      </c>
      <c r="M14" s="16">
        <f t="shared" si="5"/>
        <v>63.657243522085679</v>
      </c>
    </row>
    <row r="15" spans="1:13" ht="47.25" x14ac:dyDescent="0.2">
      <c r="A15" s="1" t="s">
        <v>6</v>
      </c>
      <c r="B15" s="7" t="s">
        <v>49</v>
      </c>
      <c r="C15" s="7" t="s">
        <v>46</v>
      </c>
      <c r="D15" s="17">
        <v>124662.5</v>
      </c>
      <c r="E15" s="17">
        <v>119209.5</v>
      </c>
      <c r="F15" s="13">
        <f t="shared" si="2"/>
        <v>-5453</v>
      </c>
      <c r="G15" s="13">
        <f t="shared" si="3"/>
        <v>95.625789632006416</v>
      </c>
      <c r="H15" s="17">
        <v>110982</v>
      </c>
      <c r="I15" s="17">
        <v>110812</v>
      </c>
      <c r="J15" s="13">
        <f t="shared" si="0"/>
        <v>-170</v>
      </c>
      <c r="K15" s="13">
        <f t="shared" si="1"/>
        <v>99.846822007172335</v>
      </c>
      <c r="L15" s="13">
        <f t="shared" si="4"/>
        <v>-8397.5</v>
      </c>
      <c r="M15" s="13">
        <f t="shared" si="5"/>
        <v>-7.0443211321245371</v>
      </c>
    </row>
    <row r="16" spans="1:13" ht="63" outlineLevel="1" x14ac:dyDescent="0.2">
      <c r="A16" s="3" t="s">
        <v>61</v>
      </c>
      <c r="B16" s="6" t="s">
        <v>49</v>
      </c>
      <c r="C16" s="6" t="s">
        <v>54</v>
      </c>
      <c r="D16" s="14">
        <v>124662.5</v>
      </c>
      <c r="E16" s="15">
        <v>119209.5</v>
      </c>
      <c r="F16" s="16">
        <f t="shared" si="2"/>
        <v>-5453</v>
      </c>
      <c r="G16" s="16">
        <f t="shared" si="3"/>
        <v>95.625789632006416</v>
      </c>
      <c r="H16" s="14">
        <v>110982</v>
      </c>
      <c r="I16" s="15">
        <v>110812</v>
      </c>
      <c r="J16" s="16">
        <f t="shared" si="0"/>
        <v>-170</v>
      </c>
      <c r="K16" s="16">
        <f t="shared" si="1"/>
        <v>99.846822007172335</v>
      </c>
      <c r="L16" s="16">
        <f t="shared" si="4"/>
        <v>-8397.5</v>
      </c>
      <c r="M16" s="16">
        <f t="shared" si="5"/>
        <v>-7.0443211321245371</v>
      </c>
    </row>
    <row r="17" spans="1:13" ht="15.75" x14ac:dyDescent="0.2">
      <c r="A17" s="1" t="s">
        <v>7</v>
      </c>
      <c r="B17" s="2" t="s">
        <v>50</v>
      </c>
      <c r="C17" s="2" t="s">
        <v>46</v>
      </c>
      <c r="D17" s="17">
        <v>134414651.33000001</v>
      </c>
      <c r="E17" s="17">
        <v>95785743.769999996</v>
      </c>
      <c r="F17" s="13">
        <f t="shared" si="2"/>
        <v>-38628907.560000017</v>
      </c>
      <c r="G17" s="13">
        <f t="shared" si="3"/>
        <v>71.261386182401651</v>
      </c>
      <c r="H17" s="17">
        <v>159981635.63</v>
      </c>
      <c r="I17" s="17">
        <v>98322622.230000004</v>
      </c>
      <c r="J17" s="16">
        <f t="shared" si="0"/>
        <v>-61659013.399999991</v>
      </c>
      <c r="K17" s="16">
        <f t="shared" si="1"/>
        <v>61.458692957357407</v>
      </c>
      <c r="L17" s="16">
        <f t="shared" si="4"/>
        <v>2536878.4600000083</v>
      </c>
      <c r="M17" s="16">
        <f t="shared" si="5"/>
        <v>2.6484927298696448</v>
      </c>
    </row>
    <row r="18" spans="1:13" ht="15.75" outlineLevel="1" x14ac:dyDescent="0.2">
      <c r="A18" s="3" t="s">
        <v>34</v>
      </c>
      <c r="B18" s="6" t="s">
        <v>50</v>
      </c>
      <c r="C18" s="6" t="s">
        <v>51</v>
      </c>
      <c r="D18" s="14">
        <v>435500</v>
      </c>
      <c r="E18" s="15">
        <v>322500</v>
      </c>
      <c r="F18" s="16">
        <f t="shared" si="2"/>
        <v>-113000</v>
      </c>
      <c r="G18" s="16">
        <f t="shared" si="3"/>
        <v>74.052812858783014</v>
      </c>
      <c r="H18" s="14">
        <v>310000</v>
      </c>
      <c r="I18" s="15">
        <v>130300</v>
      </c>
      <c r="J18" s="16">
        <f t="shared" si="0"/>
        <v>-179700</v>
      </c>
      <c r="K18" s="16">
        <f t="shared" si="1"/>
        <v>42.032258064516128</v>
      </c>
      <c r="L18" s="16">
        <f t="shared" si="4"/>
        <v>-192200</v>
      </c>
      <c r="M18" s="16">
        <f t="shared" si="5"/>
        <v>-59.596899224806201</v>
      </c>
    </row>
    <row r="19" spans="1:13" ht="15.75" outlineLevel="1" x14ac:dyDescent="0.2">
      <c r="A19" s="3" t="s">
        <v>8</v>
      </c>
      <c r="B19" s="6" t="s">
        <v>50</v>
      </c>
      <c r="C19" s="6" t="s">
        <v>59</v>
      </c>
      <c r="D19" s="14">
        <v>37549653.579999998</v>
      </c>
      <c r="E19" s="15">
        <v>24719852.629999999</v>
      </c>
      <c r="F19" s="16">
        <f t="shared" si="2"/>
        <v>-12829800.949999999</v>
      </c>
      <c r="G19" s="16">
        <f t="shared" si="3"/>
        <v>65.832438579850134</v>
      </c>
      <c r="H19" s="14">
        <v>39415208.810000002</v>
      </c>
      <c r="I19" s="15">
        <v>26994942.390000001</v>
      </c>
      <c r="J19" s="16">
        <f t="shared" si="0"/>
        <v>-12420266.420000002</v>
      </c>
      <c r="K19" s="16">
        <f t="shared" si="1"/>
        <v>68.488644878499628</v>
      </c>
      <c r="L19" s="16">
        <f t="shared" si="4"/>
        <v>2275089.7600000016</v>
      </c>
      <c r="M19" s="16">
        <f t="shared" si="5"/>
        <v>9.2034924077134264</v>
      </c>
    </row>
    <row r="20" spans="1:13" ht="15.75" outlineLevel="1" x14ac:dyDescent="0.2">
      <c r="A20" s="3" t="s">
        <v>9</v>
      </c>
      <c r="B20" s="6" t="s">
        <v>50</v>
      </c>
      <c r="C20" s="6" t="s">
        <v>57</v>
      </c>
      <c r="D20" s="14">
        <v>89591710.140000001</v>
      </c>
      <c r="E20" s="15">
        <v>65347975.759999998</v>
      </c>
      <c r="F20" s="16">
        <f t="shared" si="2"/>
        <v>-24243734.380000003</v>
      </c>
      <c r="G20" s="16">
        <f t="shared" si="3"/>
        <v>72.939757102397465</v>
      </c>
      <c r="H20" s="14">
        <v>109968512.54000001</v>
      </c>
      <c r="I20" s="15">
        <v>64446226.420000002</v>
      </c>
      <c r="J20" s="16">
        <f t="shared" si="0"/>
        <v>-45522286.120000005</v>
      </c>
      <c r="K20" s="16">
        <f t="shared" si="1"/>
        <v>58.604254010036094</v>
      </c>
      <c r="L20" s="16">
        <f t="shared" si="4"/>
        <v>-901749.33999999613</v>
      </c>
      <c r="M20" s="16">
        <f t="shared" si="5"/>
        <v>-1.3799193158052958</v>
      </c>
    </row>
    <row r="21" spans="1:13" ht="15.75" outlineLevel="1" x14ac:dyDescent="0.2">
      <c r="A21" s="3" t="s">
        <v>42</v>
      </c>
      <c r="B21" s="6" t="s">
        <v>50</v>
      </c>
      <c r="C21" s="6" t="s">
        <v>54</v>
      </c>
      <c r="D21" s="14">
        <v>550026.71</v>
      </c>
      <c r="E21" s="15">
        <v>436833.88</v>
      </c>
      <c r="F21" s="16">
        <f t="shared" si="2"/>
        <v>-113192.82999999996</v>
      </c>
      <c r="G21" s="16">
        <f t="shared" si="3"/>
        <v>79.420484870634738</v>
      </c>
      <c r="H21" s="14">
        <v>1519099.22</v>
      </c>
      <c r="I21" s="15">
        <v>1328271.44</v>
      </c>
      <c r="J21" s="16">
        <f t="shared" si="0"/>
        <v>-190827.78000000003</v>
      </c>
      <c r="K21" s="16">
        <f t="shared" si="1"/>
        <v>87.438096373981409</v>
      </c>
      <c r="L21" s="16">
        <f t="shared" si="4"/>
        <v>891437.55999999994</v>
      </c>
      <c r="M21" s="16">
        <f t="shared" si="5"/>
        <v>204.06786213560173</v>
      </c>
    </row>
    <row r="22" spans="1:13" ht="31.5" outlineLevel="1" x14ac:dyDescent="0.2">
      <c r="A22" s="3" t="s">
        <v>10</v>
      </c>
      <c r="B22" s="6" t="s">
        <v>50</v>
      </c>
      <c r="C22" s="6" t="s">
        <v>60</v>
      </c>
      <c r="D22" s="14">
        <v>6287760.9000000004</v>
      </c>
      <c r="E22" s="15">
        <v>4958581.5</v>
      </c>
      <c r="F22" s="16">
        <f t="shared" si="2"/>
        <v>-1329179.4000000004</v>
      </c>
      <c r="G22" s="16">
        <f t="shared" si="3"/>
        <v>78.860846951098267</v>
      </c>
      <c r="H22" s="14">
        <v>8768815.0600000005</v>
      </c>
      <c r="I22" s="15">
        <v>5422881.9800000004</v>
      </c>
      <c r="J22" s="16">
        <f t="shared" si="0"/>
        <v>-3345933.08</v>
      </c>
      <c r="K22" s="16">
        <f t="shared" si="1"/>
        <v>61.842813913787801</v>
      </c>
      <c r="L22" s="16">
        <f t="shared" si="4"/>
        <v>464300.48000000045</v>
      </c>
      <c r="M22" s="16">
        <f t="shared" si="5"/>
        <v>9.3635746432724858</v>
      </c>
    </row>
    <row r="23" spans="1:13" ht="31.5" x14ac:dyDescent="0.2">
      <c r="A23" s="1" t="s">
        <v>11</v>
      </c>
      <c r="B23" s="8" t="s">
        <v>51</v>
      </c>
      <c r="C23" s="8" t="s">
        <v>46</v>
      </c>
      <c r="D23" s="17">
        <v>56167168.119999997</v>
      </c>
      <c r="E23" s="17">
        <v>37787313.689999998</v>
      </c>
      <c r="F23" s="13">
        <f t="shared" si="2"/>
        <v>-18379854.43</v>
      </c>
      <c r="G23" s="13">
        <f t="shared" si="3"/>
        <v>67.276515720479594</v>
      </c>
      <c r="H23" s="17">
        <v>44979599.549999997</v>
      </c>
      <c r="I23" s="17">
        <v>18529912.59</v>
      </c>
      <c r="J23" s="13">
        <f t="shared" si="0"/>
        <v>-26449686.959999997</v>
      </c>
      <c r="K23" s="16">
        <f t="shared" si="1"/>
        <v>41.196259582973546</v>
      </c>
      <c r="L23" s="16">
        <f t="shared" si="4"/>
        <v>-19257401.099999998</v>
      </c>
      <c r="M23" s="16">
        <f t="shared" si="5"/>
        <v>-50.962609456666037</v>
      </c>
    </row>
    <row r="24" spans="1:13" ht="15.75" outlineLevel="1" x14ac:dyDescent="0.2">
      <c r="A24" s="3" t="s">
        <v>12</v>
      </c>
      <c r="B24" s="6" t="s">
        <v>51</v>
      </c>
      <c r="C24" s="6" t="s">
        <v>45</v>
      </c>
      <c r="D24" s="14">
        <v>31709065.300000001</v>
      </c>
      <c r="E24" s="15">
        <v>22192502.84</v>
      </c>
      <c r="F24" s="16">
        <f t="shared" si="2"/>
        <v>-9516562.4600000009</v>
      </c>
      <c r="G24" s="16">
        <f t="shared" si="3"/>
        <v>69.987880847437026</v>
      </c>
      <c r="H24" s="14">
        <v>11135162.74</v>
      </c>
      <c r="I24" s="15">
        <v>1618671.56</v>
      </c>
      <c r="J24" s="16">
        <f t="shared" si="0"/>
        <v>-9516491.1799999997</v>
      </c>
      <c r="K24" s="16">
        <f t="shared" si="1"/>
        <v>14.5365774869672</v>
      </c>
      <c r="L24" s="16">
        <f t="shared" si="4"/>
        <v>-20573831.280000001</v>
      </c>
      <c r="M24" s="16">
        <f t="shared" si="5"/>
        <v>-92.70622348605724</v>
      </c>
    </row>
    <row r="25" spans="1:13" ht="15.75" outlineLevel="1" x14ac:dyDescent="0.2">
      <c r="A25" s="3" t="s">
        <v>13</v>
      </c>
      <c r="B25" s="6" t="s">
        <v>51</v>
      </c>
      <c r="C25" s="6" t="s">
        <v>48</v>
      </c>
      <c r="D25" s="14">
        <v>4196159.74</v>
      </c>
      <c r="E25" s="15">
        <v>2416611.29</v>
      </c>
      <c r="F25" s="16">
        <f t="shared" si="2"/>
        <v>-1779548.4500000002</v>
      </c>
      <c r="G25" s="16">
        <f t="shared" si="3"/>
        <v>57.591022261702548</v>
      </c>
      <c r="H25" s="14">
        <v>10987853.119999999</v>
      </c>
      <c r="I25" s="15">
        <v>1109423.78</v>
      </c>
      <c r="J25" s="16">
        <f t="shared" si="0"/>
        <v>-9878429.3399999999</v>
      </c>
      <c r="K25" s="16">
        <f t="shared" si="1"/>
        <v>10.096820260371301</v>
      </c>
      <c r="L25" s="16">
        <f t="shared" si="4"/>
        <v>-1307187.51</v>
      </c>
      <c r="M25" s="16">
        <f t="shared" si="5"/>
        <v>-54.091757139808777</v>
      </c>
    </row>
    <row r="26" spans="1:13" ht="15.75" outlineLevel="1" x14ac:dyDescent="0.2">
      <c r="A26" s="3" t="s">
        <v>14</v>
      </c>
      <c r="B26" s="6" t="s">
        <v>51</v>
      </c>
      <c r="C26" s="6" t="s">
        <v>49</v>
      </c>
      <c r="D26" s="14">
        <v>14111943.08</v>
      </c>
      <c r="E26" s="15">
        <v>8297320.96</v>
      </c>
      <c r="F26" s="16">
        <f t="shared" si="2"/>
        <v>-5814622.1200000001</v>
      </c>
      <c r="G26" s="16">
        <f t="shared" si="3"/>
        <v>58.796445769110903</v>
      </c>
      <c r="H26" s="14">
        <v>15506583.689999999</v>
      </c>
      <c r="I26" s="15">
        <v>9554617.25</v>
      </c>
      <c r="J26" s="16">
        <f t="shared" si="0"/>
        <v>-5951966.4399999995</v>
      </c>
      <c r="K26" s="16">
        <f t="shared" si="1"/>
        <v>61.616520060196443</v>
      </c>
      <c r="L26" s="16">
        <f t="shared" si="4"/>
        <v>1257296.29</v>
      </c>
      <c r="M26" s="16">
        <f t="shared" si="5"/>
        <v>15.153039108179797</v>
      </c>
    </row>
    <row r="27" spans="1:13" ht="31.5" outlineLevel="1" x14ac:dyDescent="0.2">
      <c r="A27" s="3" t="s">
        <v>15</v>
      </c>
      <c r="B27" s="6" t="s">
        <v>51</v>
      </c>
      <c r="C27" s="6" t="s">
        <v>51</v>
      </c>
      <c r="D27" s="14">
        <v>6150000</v>
      </c>
      <c r="E27" s="15">
        <v>4880878.5999999996</v>
      </c>
      <c r="F27" s="16">
        <f t="shared" si="2"/>
        <v>-1269121.4000000004</v>
      </c>
      <c r="G27" s="16">
        <f t="shared" si="3"/>
        <v>79.363879674796749</v>
      </c>
      <c r="H27" s="14">
        <v>7350000</v>
      </c>
      <c r="I27" s="15">
        <v>6247200</v>
      </c>
      <c r="J27" s="16">
        <f t="shared" si="0"/>
        <v>-1102800</v>
      </c>
      <c r="K27" s="16">
        <f t="shared" si="1"/>
        <v>84.995918367346931</v>
      </c>
      <c r="L27" s="16">
        <f t="shared" si="4"/>
        <v>1366321.4000000004</v>
      </c>
      <c r="M27" s="16">
        <f t="shared" si="5"/>
        <v>27.993349394102935</v>
      </c>
    </row>
    <row r="28" spans="1:13" ht="15.75" x14ac:dyDescent="0.2">
      <c r="A28" s="1" t="s">
        <v>16</v>
      </c>
      <c r="B28" s="7" t="s">
        <v>53</v>
      </c>
      <c r="C28" s="7" t="s">
        <v>46</v>
      </c>
      <c r="D28" s="17">
        <v>667487200.08000004</v>
      </c>
      <c r="E28" s="17">
        <v>506654982.35000002</v>
      </c>
      <c r="F28" s="13">
        <f t="shared" si="2"/>
        <v>-160832217.73000002</v>
      </c>
      <c r="G28" s="13">
        <f t="shared" si="3"/>
        <v>75.904823686398203</v>
      </c>
      <c r="H28" s="17">
        <v>671955078.19000006</v>
      </c>
      <c r="I28" s="17">
        <v>508115132.07999998</v>
      </c>
      <c r="J28" s="13">
        <f t="shared" si="0"/>
        <v>-163839946.11000007</v>
      </c>
      <c r="K28" s="13">
        <f t="shared" si="1"/>
        <v>75.617425713736012</v>
      </c>
      <c r="L28" s="13">
        <f t="shared" si="4"/>
        <v>1460149.7299999595</v>
      </c>
      <c r="M28" s="13">
        <f t="shared" si="5"/>
        <v>0.28819409279809349</v>
      </c>
    </row>
    <row r="29" spans="1:13" ht="15.75" outlineLevel="1" x14ac:dyDescent="0.2">
      <c r="A29" s="3" t="s">
        <v>17</v>
      </c>
      <c r="B29" s="6" t="s">
        <v>53</v>
      </c>
      <c r="C29" s="6" t="s">
        <v>45</v>
      </c>
      <c r="D29" s="14">
        <v>138571438.25999999</v>
      </c>
      <c r="E29" s="15">
        <v>106985581.61</v>
      </c>
      <c r="F29" s="16">
        <f t="shared" si="2"/>
        <v>-31585856.649999991</v>
      </c>
      <c r="G29" s="16">
        <f t="shared" si="3"/>
        <v>77.206084423591093</v>
      </c>
      <c r="H29" s="14">
        <v>137194049.05000001</v>
      </c>
      <c r="I29" s="15">
        <v>104576082.93000001</v>
      </c>
      <c r="J29" s="16">
        <f t="shared" si="0"/>
        <v>-32617966.120000005</v>
      </c>
      <c r="K29" s="16">
        <f t="shared" si="1"/>
        <v>76.224940989887642</v>
      </c>
      <c r="L29" s="16">
        <f t="shared" si="4"/>
        <v>-2409498.6799999923</v>
      </c>
      <c r="M29" s="16">
        <f t="shared" si="5"/>
        <v>-2.2521714082776754</v>
      </c>
    </row>
    <row r="30" spans="1:13" ht="15.75" outlineLevel="1" x14ac:dyDescent="0.2">
      <c r="A30" s="3" t="s">
        <v>18</v>
      </c>
      <c r="B30" s="6" t="s">
        <v>53</v>
      </c>
      <c r="C30" s="6" t="s">
        <v>48</v>
      </c>
      <c r="D30" s="14">
        <v>440042585.56999999</v>
      </c>
      <c r="E30" s="15">
        <v>331561100.13</v>
      </c>
      <c r="F30" s="16">
        <f t="shared" si="2"/>
        <v>-108481485.44</v>
      </c>
      <c r="G30" s="16">
        <f t="shared" si="3"/>
        <v>75.347502946906658</v>
      </c>
      <c r="H30" s="14">
        <v>433709020.89999998</v>
      </c>
      <c r="I30" s="15">
        <v>332111798.32999998</v>
      </c>
      <c r="J30" s="16">
        <f t="shared" si="0"/>
        <v>-101597222.56999999</v>
      </c>
      <c r="K30" s="16">
        <f t="shared" si="1"/>
        <v>76.574796078907198</v>
      </c>
      <c r="L30" s="16">
        <f t="shared" si="4"/>
        <v>550698.19999998808</v>
      </c>
      <c r="M30" s="16">
        <f t="shared" si="5"/>
        <v>0.16609252405788766</v>
      </c>
    </row>
    <row r="31" spans="1:13" ht="15.75" outlineLevel="1" x14ac:dyDescent="0.2">
      <c r="A31" s="3" t="s">
        <v>28</v>
      </c>
      <c r="B31" s="6" t="s">
        <v>53</v>
      </c>
      <c r="C31" s="6" t="s">
        <v>49</v>
      </c>
      <c r="D31" s="14">
        <v>54122361.219999999</v>
      </c>
      <c r="E31" s="15">
        <v>45561048.409999996</v>
      </c>
      <c r="F31" s="16">
        <f t="shared" si="2"/>
        <v>-8561312.8100000024</v>
      </c>
      <c r="G31" s="16">
        <f t="shared" si="3"/>
        <v>84.181560787417538</v>
      </c>
      <c r="H31" s="14">
        <v>57143583.619999997</v>
      </c>
      <c r="I31" s="15">
        <v>46179328.109999999</v>
      </c>
      <c r="J31" s="16">
        <f t="shared" si="0"/>
        <v>-10964255.509999998</v>
      </c>
      <c r="K31" s="16">
        <f t="shared" si="1"/>
        <v>80.812796791129912</v>
      </c>
      <c r="L31" s="16">
        <f t="shared" si="4"/>
        <v>618279.70000000298</v>
      </c>
      <c r="M31" s="16">
        <f t="shared" si="5"/>
        <v>1.3570357170804357</v>
      </c>
    </row>
    <row r="32" spans="1:13" ht="15.75" outlineLevel="1" x14ac:dyDescent="0.2">
      <c r="A32" s="3" t="s">
        <v>29</v>
      </c>
      <c r="B32" s="6" t="s">
        <v>53</v>
      </c>
      <c r="C32" s="6" t="s">
        <v>53</v>
      </c>
      <c r="D32" s="14">
        <v>1267400</v>
      </c>
      <c r="E32" s="15">
        <v>1213264.1100000001</v>
      </c>
      <c r="F32" s="16">
        <f t="shared" si="2"/>
        <v>-54135.889999999898</v>
      </c>
      <c r="G32" s="16">
        <f t="shared" si="3"/>
        <v>95.728586870759045</v>
      </c>
      <c r="H32" s="14">
        <v>336230.40000000002</v>
      </c>
      <c r="I32" s="15">
        <v>336230.40000000002</v>
      </c>
      <c r="J32" s="16">
        <f t="shared" si="0"/>
        <v>0</v>
      </c>
      <c r="K32" s="16">
        <f t="shared" si="1"/>
        <v>100</v>
      </c>
      <c r="L32" s="16">
        <f t="shared" si="4"/>
        <v>-877033.71000000008</v>
      </c>
      <c r="M32" s="16">
        <f t="shared" si="5"/>
        <v>-72.287122216118306</v>
      </c>
    </row>
    <row r="33" spans="1:13" ht="15.75" outlineLevel="1" x14ac:dyDescent="0.2">
      <c r="A33" s="3" t="s">
        <v>19</v>
      </c>
      <c r="B33" s="6" t="s">
        <v>53</v>
      </c>
      <c r="C33" s="6" t="s">
        <v>57</v>
      </c>
      <c r="D33" s="14">
        <v>33483415.030000001</v>
      </c>
      <c r="E33" s="15">
        <v>21333988.09</v>
      </c>
      <c r="F33" s="16">
        <f t="shared" si="2"/>
        <v>-12149426.940000001</v>
      </c>
      <c r="G33" s="16">
        <f t="shared" si="3"/>
        <v>63.715090204763982</v>
      </c>
      <c r="H33" s="14">
        <v>43572194.219999999</v>
      </c>
      <c r="I33" s="15">
        <v>24911692.309999999</v>
      </c>
      <c r="J33" s="16">
        <f t="shared" si="0"/>
        <v>-18660501.91</v>
      </c>
      <c r="K33" s="16">
        <f t="shared" si="1"/>
        <v>57.173371127968863</v>
      </c>
      <c r="L33" s="16">
        <f t="shared" si="4"/>
        <v>3577704.2199999988</v>
      </c>
      <c r="M33" s="16">
        <f t="shared" si="5"/>
        <v>16.769973831929704</v>
      </c>
    </row>
    <row r="34" spans="1:13" ht="15.75" x14ac:dyDescent="0.2">
      <c r="A34" s="1" t="s">
        <v>20</v>
      </c>
      <c r="B34" s="7" t="s">
        <v>59</v>
      </c>
      <c r="C34" s="7" t="s">
        <v>46</v>
      </c>
      <c r="D34" s="17">
        <v>159912418.28</v>
      </c>
      <c r="E34" s="17">
        <v>125965935.81</v>
      </c>
      <c r="F34" s="13">
        <f t="shared" si="2"/>
        <v>-33946482.469999999</v>
      </c>
      <c r="G34" s="13">
        <f t="shared" si="3"/>
        <v>78.771828457649164</v>
      </c>
      <c r="H34" s="17">
        <v>166418996.31999999</v>
      </c>
      <c r="I34" s="17">
        <v>134417852.31</v>
      </c>
      <c r="J34" s="13">
        <f t="shared" si="0"/>
        <v>-32001144.00999999</v>
      </c>
      <c r="K34" s="13">
        <f t="shared" si="1"/>
        <v>80.770738486809307</v>
      </c>
      <c r="L34" s="13">
        <f t="shared" si="4"/>
        <v>8451916.5</v>
      </c>
      <c r="M34" s="13">
        <f t="shared" si="5"/>
        <v>6.709684206012966</v>
      </c>
    </row>
    <row r="35" spans="1:13" ht="15.75" outlineLevel="1" x14ac:dyDescent="0.2">
      <c r="A35" s="3" t="s">
        <v>21</v>
      </c>
      <c r="B35" s="6" t="s">
        <v>59</v>
      </c>
      <c r="C35" s="6" t="s">
        <v>45</v>
      </c>
      <c r="D35" s="14">
        <v>127230961.20999999</v>
      </c>
      <c r="E35" s="15">
        <v>100361448.94</v>
      </c>
      <c r="F35" s="16">
        <f t="shared" si="2"/>
        <v>-26869512.269999996</v>
      </c>
      <c r="G35" s="16">
        <f t="shared" si="3"/>
        <v>78.881310009400352</v>
      </c>
      <c r="H35" s="14">
        <v>132208602.38</v>
      </c>
      <c r="I35" s="15">
        <v>105025539.18000001</v>
      </c>
      <c r="J35" s="16">
        <f t="shared" si="0"/>
        <v>-27183063.199999988</v>
      </c>
      <c r="K35" s="16">
        <f t="shared" si="1"/>
        <v>79.439262868940105</v>
      </c>
      <c r="L35" s="16">
        <f t="shared" si="4"/>
        <v>4664090.2400000095</v>
      </c>
      <c r="M35" s="16">
        <f t="shared" si="5"/>
        <v>4.6472926499779703</v>
      </c>
    </row>
    <row r="36" spans="1:13" ht="31.5" outlineLevel="1" x14ac:dyDescent="0.2">
      <c r="A36" s="3" t="s">
        <v>22</v>
      </c>
      <c r="B36" s="6" t="s">
        <v>59</v>
      </c>
      <c r="C36" s="6" t="s">
        <v>50</v>
      </c>
      <c r="D36" s="14">
        <v>32681457.07</v>
      </c>
      <c r="E36" s="15">
        <v>25604486.870000001</v>
      </c>
      <c r="F36" s="16">
        <f t="shared" si="2"/>
        <v>-7076970.1999999993</v>
      </c>
      <c r="G36" s="16">
        <f t="shared" si="3"/>
        <v>78.345609913162903</v>
      </c>
      <c r="H36" s="14">
        <v>34210393.939999998</v>
      </c>
      <c r="I36" s="15">
        <v>29392313.129999999</v>
      </c>
      <c r="J36" s="16">
        <f t="shared" si="0"/>
        <v>-4818080.8099999987</v>
      </c>
      <c r="K36" s="16">
        <f t="shared" si="1"/>
        <v>85.916324674745908</v>
      </c>
      <c r="L36" s="16">
        <f t="shared" si="4"/>
        <v>3787826.2599999979</v>
      </c>
      <c r="M36" s="16">
        <f t="shared" si="5"/>
        <v>14.793603477514239</v>
      </c>
    </row>
    <row r="37" spans="1:13" ht="15.75" x14ac:dyDescent="0.2">
      <c r="A37" s="1" t="s">
        <v>35</v>
      </c>
      <c r="B37" s="7" t="s">
        <v>57</v>
      </c>
      <c r="C37" s="7" t="s">
        <v>46</v>
      </c>
      <c r="D37" s="17">
        <v>75000</v>
      </c>
      <c r="E37" s="17">
        <v>30000</v>
      </c>
      <c r="F37" s="13">
        <f t="shared" si="2"/>
        <v>-45000</v>
      </c>
      <c r="G37" s="13">
        <f t="shared" si="3"/>
        <v>40</v>
      </c>
      <c r="H37" s="17">
        <v>0</v>
      </c>
      <c r="I37" s="17">
        <v>0</v>
      </c>
      <c r="J37" s="13">
        <f t="shared" si="0"/>
        <v>0</v>
      </c>
      <c r="K37" s="13" t="e">
        <f t="shared" si="1"/>
        <v>#DIV/0!</v>
      </c>
      <c r="L37" s="13">
        <f t="shared" si="4"/>
        <v>-30000</v>
      </c>
      <c r="M37" s="16"/>
    </row>
    <row r="38" spans="1:13" ht="15.75" outlineLevel="1" x14ac:dyDescent="0.2">
      <c r="A38" s="3" t="s">
        <v>36</v>
      </c>
      <c r="B38" s="6" t="s">
        <v>57</v>
      </c>
      <c r="C38" s="6" t="s">
        <v>45</v>
      </c>
      <c r="D38" s="14">
        <v>75000</v>
      </c>
      <c r="E38" s="15">
        <v>30000</v>
      </c>
      <c r="F38" s="16">
        <f t="shared" si="2"/>
        <v>-45000</v>
      </c>
      <c r="G38" s="16">
        <f t="shared" si="3"/>
        <v>40</v>
      </c>
      <c r="H38" s="14">
        <v>0</v>
      </c>
      <c r="I38" s="15">
        <v>0</v>
      </c>
      <c r="J38" s="16">
        <f t="shared" si="0"/>
        <v>0</v>
      </c>
      <c r="K38" s="16" t="e">
        <f t="shared" si="1"/>
        <v>#DIV/0!</v>
      </c>
      <c r="L38" s="16">
        <f t="shared" si="4"/>
        <v>-30000</v>
      </c>
      <c r="M38" s="16"/>
    </row>
    <row r="39" spans="1:13" ht="15.75" x14ac:dyDescent="0.2">
      <c r="A39" s="1" t="s">
        <v>23</v>
      </c>
      <c r="B39" s="7" t="s">
        <v>54</v>
      </c>
      <c r="C39" s="7" t="s">
        <v>46</v>
      </c>
      <c r="D39" s="17">
        <v>38542251.659999996</v>
      </c>
      <c r="E39" s="17">
        <v>25363321.969999999</v>
      </c>
      <c r="F39" s="13">
        <f t="shared" si="2"/>
        <v>-13178929.689999998</v>
      </c>
      <c r="G39" s="13">
        <f t="shared" si="3"/>
        <v>65.806539259154434</v>
      </c>
      <c r="H39" s="17">
        <v>37276710.420000002</v>
      </c>
      <c r="I39" s="17">
        <v>30104466.449999999</v>
      </c>
      <c r="J39" s="13">
        <f t="shared" si="0"/>
        <v>-7172243.9700000025</v>
      </c>
      <c r="K39" s="13">
        <f t="shared" si="1"/>
        <v>80.759450366757974</v>
      </c>
      <c r="L39" s="13">
        <f t="shared" si="4"/>
        <v>4741144.4800000004</v>
      </c>
      <c r="M39" s="13">
        <f t="shared" si="5"/>
        <v>18.692916036818346</v>
      </c>
    </row>
    <row r="40" spans="1:13" ht="15.75" outlineLevel="1" x14ac:dyDescent="0.2">
      <c r="A40" s="3" t="s">
        <v>24</v>
      </c>
      <c r="B40" s="6" t="s">
        <v>54</v>
      </c>
      <c r="C40" s="6" t="s">
        <v>45</v>
      </c>
      <c r="D40" s="14">
        <v>5523636</v>
      </c>
      <c r="E40" s="15">
        <v>4331550.3899999997</v>
      </c>
      <c r="F40" s="16">
        <f t="shared" si="2"/>
        <v>-1192085.6100000003</v>
      </c>
      <c r="G40" s="16">
        <f t="shared" si="3"/>
        <v>78.418461860991556</v>
      </c>
      <c r="H40" s="14">
        <v>6075999.8399999999</v>
      </c>
      <c r="I40" s="15">
        <v>4746618.09</v>
      </c>
      <c r="J40" s="16">
        <f t="shared" si="0"/>
        <v>-1329381.75</v>
      </c>
      <c r="K40" s="16">
        <f t="shared" si="1"/>
        <v>78.120773781982194</v>
      </c>
      <c r="L40" s="16">
        <f t="shared" si="4"/>
        <v>415067.70000000019</v>
      </c>
      <c r="M40" s="16">
        <f t="shared" si="5"/>
        <v>9.582428059898433</v>
      </c>
    </row>
    <row r="41" spans="1:13" ht="15.75" outlineLevel="1" x14ac:dyDescent="0.2">
      <c r="A41" s="3" t="s">
        <v>25</v>
      </c>
      <c r="B41" s="6" t="s">
        <v>54</v>
      </c>
      <c r="C41" s="6" t="s">
        <v>49</v>
      </c>
      <c r="D41" s="14">
        <v>13606641</v>
      </c>
      <c r="E41" s="15">
        <v>9794738.2400000002</v>
      </c>
      <c r="F41" s="16">
        <f t="shared" si="2"/>
        <v>-3811902.76</v>
      </c>
      <c r="G41" s="16">
        <f t="shared" si="3"/>
        <v>71.984983215181472</v>
      </c>
      <c r="H41" s="14">
        <v>13369800</v>
      </c>
      <c r="I41" s="15">
        <v>9244025.5600000005</v>
      </c>
      <c r="J41" s="16">
        <f t="shared" si="0"/>
        <v>-4125774.4399999995</v>
      </c>
      <c r="K41" s="16">
        <f t="shared" si="1"/>
        <v>69.141090816616554</v>
      </c>
      <c r="L41" s="16">
        <f t="shared" si="4"/>
        <v>-550712.6799999997</v>
      </c>
      <c r="M41" s="16">
        <f t="shared" si="5"/>
        <v>-5.6225359627374729</v>
      </c>
    </row>
    <row r="42" spans="1:13" ht="15.75" outlineLevel="1" x14ac:dyDescent="0.2">
      <c r="A42" s="3" t="s">
        <v>26</v>
      </c>
      <c r="B42" s="6" t="s">
        <v>54</v>
      </c>
      <c r="C42" s="6" t="s">
        <v>50</v>
      </c>
      <c r="D42" s="14">
        <v>19411974.66</v>
      </c>
      <c r="E42" s="15">
        <v>11237033.34</v>
      </c>
      <c r="F42" s="16">
        <f t="shared" si="2"/>
        <v>-8174941.3200000003</v>
      </c>
      <c r="G42" s="16">
        <f t="shared" si="3"/>
        <v>57.887121412510645</v>
      </c>
      <c r="H42" s="14">
        <v>17830910.579999998</v>
      </c>
      <c r="I42" s="15">
        <v>16113822.800000001</v>
      </c>
      <c r="J42" s="16">
        <f t="shared" si="0"/>
        <v>-1717087.7799999975</v>
      </c>
      <c r="K42" s="16">
        <f t="shared" si="1"/>
        <v>90.370162127749296</v>
      </c>
      <c r="L42" s="16">
        <f t="shared" si="4"/>
        <v>4876789.4600000009</v>
      </c>
      <c r="M42" s="16">
        <f t="shared" si="5"/>
        <v>43.399261285808365</v>
      </c>
    </row>
    <row r="43" spans="1:13" ht="15.75" x14ac:dyDescent="0.2">
      <c r="A43" s="1" t="s">
        <v>41</v>
      </c>
      <c r="B43" s="7" t="s">
        <v>55</v>
      </c>
      <c r="C43" s="7" t="s">
        <v>46</v>
      </c>
      <c r="D43" s="17">
        <v>1430884</v>
      </c>
      <c r="E43" s="17">
        <v>1430884</v>
      </c>
      <c r="F43" s="13">
        <f t="shared" si="2"/>
        <v>0</v>
      </c>
      <c r="G43" s="13">
        <f t="shared" si="3"/>
        <v>100</v>
      </c>
      <c r="H43" s="17">
        <v>100000</v>
      </c>
      <c r="I43" s="17">
        <v>100000</v>
      </c>
      <c r="J43" s="13">
        <f t="shared" si="0"/>
        <v>0</v>
      </c>
      <c r="K43" s="13">
        <f t="shared" si="1"/>
        <v>100</v>
      </c>
      <c r="L43" s="13">
        <f t="shared" si="4"/>
        <v>-1330884</v>
      </c>
      <c r="M43" s="13">
        <f t="shared" si="5"/>
        <v>-93.011313286052541</v>
      </c>
    </row>
    <row r="44" spans="1:13" ht="15.75" outlineLevel="1" x14ac:dyDescent="0.2">
      <c r="A44" s="3" t="s">
        <v>40</v>
      </c>
      <c r="B44" s="6" t="s">
        <v>55</v>
      </c>
      <c r="C44" s="6" t="s">
        <v>48</v>
      </c>
      <c r="D44" s="14">
        <v>1430884</v>
      </c>
      <c r="E44" s="15">
        <v>1430884</v>
      </c>
      <c r="F44" s="16">
        <f t="shared" si="2"/>
        <v>0</v>
      </c>
      <c r="G44" s="16">
        <f t="shared" si="3"/>
        <v>100</v>
      </c>
      <c r="H44" s="14">
        <v>100000</v>
      </c>
      <c r="I44" s="15">
        <v>100000</v>
      </c>
      <c r="J44" s="16">
        <f t="shared" si="0"/>
        <v>0</v>
      </c>
      <c r="K44" s="13">
        <f t="shared" si="1"/>
        <v>100</v>
      </c>
      <c r="L44" s="16">
        <f t="shared" si="4"/>
        <v>-1330884</v>
      </c>
      <c r="M44" s="16">
        <f t="shared" si="5"/>
        <v>-93.011313286052541</v>
      </c>
    </row>
    <row r="45" spans="1:13" ht="47.25" x14ac:dyDescent="0.2">
      <c r="A45" s="1" t="s">
        <v>27</v>
      </c>
      <c r="B45" s="7" t="s">
        <v>56</v>
      </c>
      <c r="C45" s="7" t="s">
        <v>46</v>
      </c>
      <c r="D45" s="17">
        <v>66320</v>
      </c>
      <c r="E45" s="17">
        <v>51422.400000000001</v>
      </c>
      <c r="F45" s="13">
        <f t="shared" si="2"/>
        <v>-14897.599999999999</v>
      </c>
      <c r="G45" s="13">
        <f t="shared" si="3"/>
        <v>77.536791314837146</v>
      </c>
      <c r="H45" s="17">
        <v>21210</v>
      </c>
      <c r="I45" s="17">
        <v>18335.3</v>
      </c>
      <c r="J45" s="13">
        <f t="shared" si="0"/>
        <v>-2874.7000000000007</v>
      </c>
      <c r="K45" s="13">
        <f t="shared" si="1"/>
        <v>86.446487505893444</v>
      </c>
      <c r="L45" s="13">
        <f t="shared" si="4"/>
        <v>-33087.100000000006</v>
      </c>
      <c r="M45" s="13">
        <f t="shared" si="5"/>
        <v>-64.343749027661104</v>
      </c>
    </row>
    <row r="46" spans="1:13" ht="31.5" outlineLevel="1" x14ac:dyDescent="0.2">
      <c r="A46" s="3" t="s">
        <v>62</v>
      </c>
      <c r="B46" s="6" t="s">
        <v>56</v>
      </c>
      <c r="C46" s="6" t="s">
        <v>45</v>
      </c>
      <c r="D46" s="14">
        <v>66320</v>
      </c>
      <c r="E46" s="15">
        <v>51422.400000000001</v>
      </c>
      <c r="F46" s="16">
        <f t="shared" si="2"/>
        <v>-14897.599999999999</v>
      </c>
      <c r="G46" s="16">
        <f t="shared" si="3"/>
        <v>77.536791314837146</v>
      </c>
      <c r="H46" s="14">
        <v>21210</v>
      </c>
      <c r="I46" s="15">
        <v>18335.3</v>
      </c>
      <c r="J46" s="16">
        <f t="shared" si="0"/>
        <v>-2874.7000000000007</v>
      </c>
      <c r="K46" s="16">
        <f t="shared" si="1"/>
        <v>86.446487505893444</v>
      </c>
      <c r="L46" s="16">
        <f t="shared" si="4"/>
        <v>-33087.100000000006</v>
      </c>
      <c r="M46" s="16">
        <f t="shared" si="5"/>
        <v>-64.343749027661104</v>
      </c>
    </row>
    <row r="47" spans="1:13" ht="78.75" x14ac:dyDescent="0.2">
      <c r="A47" s="1" t="s">
        <v>38</v>
      </c>
      <c r="B47" s="7" t="s">
        <v>58</v>
      </c>
      <c r="C47" s="7" t="s">
        <v>46</v>
      </c>
      <c r="D47" s="17">
        <v>52325332</v>
      </c>
      <c r="E47" s="17">
        <v>42564312</v>
      </c>
      <c r="F47" s="13">
        <f t="shared" si="2"/>
        <v>-9761020</v>
      </c>
      <c r="G47" s="13">
        <f t="shared" si="3"/>
        <v>81.345517310812284</v>
      </c>
      <c r="H47" s="17">
        <v>58459407.68</v>
      </c>
      <c r="I47" s="17">
        <v>42629007.68</v>
      </c>
      <c r="J47" s="13">
        <f t="shared" si="0"/>
        <v>-15830400</v>
      </c>
      <c r="K47" s="13">
        <f t="shared" si="1"/>
        <v>72.920697235500967</v>
      </c>
      <c r="L47" s="13">
        <f t="shared" si="4"/>
        <v>64695.679999999702</v>
      </c>
      <c r="M47" s="13">
        <f t="shared" si="5"/>
        <v>0.15199512680952409</v>
      </c>
    </row>
    <row r="48" spans="1:13" ht="47.25" outlineLevel="1" x14ac:dyDescent="0.2">
      <c r="A48" s="3" t="s">
        <v>37</v>
      </c>
      <c r="B48" s="6" t="s">
        <v>58</v>
      </c>
      <c r="C48" s="6" t="s">
        <v>45</v>
      </c>
      <c r="D48" s="14">
        <v>5273700</v>
      </c>
      <c r="E48" s="15">
        <v>4452700</v>
      </c>
      <c r="F48" s="16">
        <f t="shared" si="2"/>
        <v>-821000</v>
      </c>
      <c r="G48" s="16">
        <f t="shared" si="3"/>
        <v>84.432182338775434</v>
      </c>
      <c r="H48" s="14">
        <v>4524200</v>
      </c>
      <c r="I48" s="15">
        <v>3477100</v>
      </c>
      <c r="J48" s="16">
        <f t="shared" si="0"/>
        <v>-1047100</v>
      </c>
      <c r="K48" s="16">
        <f t="shared" si="1"/>
        <v>76.855576676539499</v>
      </c>
      <c r="L48" s="16">
        <f t="shared" si="4"/>
        <v>-975600</v>
      </c>
      <c r="M48" s="16">
        <f t="shared" si="5"/>
        <v>-21.910301614750608</v>
      </c>
    </row>
    <row r="49" spans="1:13" ht="31.5" outlineLevel="1" x14ac:dyDescent="0.2">
      <c r="A49" s="3" t="s">
        <v>39</v>
      </c>
      <c r="B49" s="6" t="s">
        <v>58</v>
      </c>
      <c r="C49" s="6" t="s">
        <v>49</v>
      </c>
      <c r="D49" s="14">
        <v>47051632</v>
      </c>
      <c r="E49" s="15">
        <v>38111612</v>
      </c>
      <c r="F49" s="16">
        <f>E49-D49</f>
        <v>-8940020</v>
      </c>
      <c r="G49" s="16">
        <f>E49/D49*100</f>
        <v>80.999553851819641</v>
      </c>
      <c r="H49" s="14">
        <v>53935207.68</v>
      </c>
      <c r="I49" s="15">
        <v>39151907.68</v>
      </c>
      <c r="J49" s="16">
        <f t="shared" si="0"/>
        <v>-14783300</v>
      </c>
      <c r="K49" s="16">
        <f t="shared" si="1"/>
        <v>72.590631174148839</v>
      </c>
      <c r="L49" s="16">
        <f t="shared" si="4"/>
        <v>1040295.6799999997</v>
      </c>
      <c r="M49" s="16">
        <f t="shared" si="5"/>
        <v>2.7296029357141833</v>
      </c>
    </row>
    <row r="50" spans="1:13" ht="15.75" x14ac:dyDescent="0.25">
      <c r="A50" s="4" t="s">
        <v>33</v>
      </c>
      <c r="B50" s="5"/>
      <c r="C50" s="5"/>
      <c r="D50" s="18">
        <f>D45+D39+D37+D34+D28+D23+D17+D15+D8+D47+D43</f>
        <v>1223162002.48</v>
      </c>
      <c r="E50" s="18">
        <f>E45+E39+E37+E34+E28+E23+E17+E15+E8+E47+E43</f>
        <v>913870225.84000003</v>
      </c>
      <c r="F50" s="13">
        <f>E50-D50</f>
        <v>-309291776.63999999</v>
      </c>
      <c r="G50" s="13">
        <f t="shared" si="3"/>
        <v>74.713752061223204</v>
      </c>
      <c r="H50" s="18">
        <f>H45+H39+H37+H34+H28+H23+H17+H15+H8+H47+H43</f>
        <v>1266194386.1100001</v>
      </c>
      <c r="I50" s="18">
        <f>I45+I39+I37+I34+I28+I23+I17+I15+I8+I47+I43</f>
        <v>920781326.61000001</v>
      </c>
      <c r="J50" s="13">
        <f t="shared" si="0"/>
        <v>-345413059.50000012</v>
      </c>
      <c r="K50" s="13">
        <f t="shared" si="1"/>
        <v>72.72037664286465</v>
      </c>
      <c r="L50" s="13">
        <f t="shared" si="4"/>
        <v>6911100.7699999809</v>
      </c>
      <c r="M50" s="13">
        <f t="shared" si="5"/>
        <v>0.75624531520846006</v>
      </c>
    </row>
  </sheetData>
  <mergeCells count="15">
    <mergeCell ref="L5:L6"/>
    <mergeCell ref="M5:M6"/>
    <mergeCell ref="A1:M1"/>
    <mergeCell ref="H3:K4"/>
    <mergeCell ref="D3:G4"/>
    <mergeCell ref="H5:H6"/>
    <mergeCell ref="I5:I6"/>
    <mergeCell ref="J5:K5"/>
    <mergeCell ref="D5:D6"/>
    <mergeCell ref="E5:E6"/>
    <mergeCell ref="F5:G5"/>
    <mergeCell ref="A3:A6"/>
    <mergeCell ref="C3:C6"/>
    <mergeCell ref="B3:B6"/>
    <mergeCell ref="L3:M4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2023-10-19T13:21:25Z</dcterms:modified>
</cp:coreProperties>
</file>