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3335" windowHeight="7680"/>
  </bookViews>
  <sheets>
    <sheet name="3 кв.2022-2023" sheetId="1" r:id="rId1"/>
  </sheets>
  <definedNames>
    <definedName name="_xlnm._FilterDatabase" localSheetId="0" hidden="1">'3 кв.2022-2023'!$A$5:$L$69</definedName>
  </definedNames>
  <calcPr calcId="144525"/>
</workbook>
</file>

<file path=xl/calcChain.xml><?xml version="1.0" encoding="utf-8"?>
<calcChain xmlns="http://schemas.openxmlformats.org/spreadsheetml/2006/main">
  <c r="L61" i="1" l="1"/>
  <c r="K61" i="1"/>
  <c r="J61" i="1"/>
  <c r="I61" i="1"/>
  <c r="F61" i="1"/>
  <c r="E61" i="1"/>
  <c r="L34" i="1"/>
  <c r="K34" i="1"/>
  <c r="J34" i="1"/>
  <c r="I34" i="1"/>
  <c r="E34" i="1"/>
  <c r="D6" i="1" l="1"/>
  <c r="C6" i="1"/>
  <c r="E39" i="1" l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L38" i="1" l="1"/>
  <c r="K46" i="1"/>
  <c r="J46" i="1"/>
  <c r="I46" i="1"/>
  <c r="L52" i="1"/>
  <c r="K64" i="1"/>
  <c r="L64" i="1"/>
  <c r="L63" i="1"/>
  <c r="J63" i="1"/>
  <c r="J64" i="1"/>
  <c r="I64" i="1"/>
  <c r="J52" i="1" l="1"/>
  <c r="K69" i="1" l="1"/>
  <c r="I69" i="1"/>
  <c r="K68" i="1"/>
  <c r="I68" i="1"/>
  <c r="L67" i="1"/>
  <c r="K67" i="1"/>
  <c r="L66" i="1"/>
  <c r="K66" i="1"/>
  <c r="L65" i="1"/>
  <c r="K65" i="1"/>
  <c r="K63" i="1"/>
  <c r="L62" i="1"/>
  <c r="K62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K52" i="1"/>
  <c r="L51" i="1"/>
  <c r="K51" i="1"/>
  <c r="K50" i="1"/>
  <c r="L49" i="1"/>
  <c r="K49" i="1"/>
  <c r="L48" i="1"/>
  <c r="K48" i="1"/>
  <c r="L47" i="1"/>
  <c r="K47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K38" i="1"/>
  <c r="L37" i="1"/>
  <c r="K37" i="1"/>
  <c r="L36" i="1"/>
  <c r="K36" i="1"/>
  <c r="L35" i="1"/>
  <c r="K35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I67" i="1"/>
  <c r="I66" i="1"/>
  <c r="I65" i="1"/>
  <c r="I63" i="1"/>
  <c r="J62" i="1"/>
  <c r="I62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I52" i="1"/>
  <c r="J51" i="1"/>
  <c r="I51" i="1"/>
  <c r="J50" i="1"/>
  <c r="I50" i="1"/>
  <c r="I49" i="1"/>
  <c r="J48" i="1"/>
  <c r="I48" i="1"/>
  <c r="J47" i="1"/>
  <c r="I47" i="1"/>
  <c r="J45" i="1"/>
  <c r="I45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I37" i="1"/>
  <c r="J36" i="1"/>
  <c r="I36" i="1"/>
  <c r="J35" i="1"/>
  <c r="I35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F62" i="1"/>
  <c r="F60" i="1"/>
  <c r="F59" i="1"/>
  <c r="F58" i="1"/>
  <c r="F57" i="1"/>
  <c r="F56" i="1"/>
  <c r="F55" i="1"/>
  <c r="F54" i="1"/>
  <c r="F53" i="1"/>
  <c r="F51" i="1"/>
  <c r="F48" i="1"/>
  <c r="F47" i="1"/>
  <c r="F45" i="1"/>
  <c r="F43" i="1"/>
  <c r="F42" i="1"/>
  <c r="F41" i="1"/>
  <c r="F40" i="1"/>
  <c r="F39" i="1"/>
  <c r="E38" i="1"/>
  <c r="E37" i="1"/>
  <c r="E36" i="1"/>
  <c r="E35" i="1"/>
  <c r="E33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L6" i="1"/>
  <c r="K6" i="1"/>
  <c r="J6" i="1"/>
  <c r="I6" i="1"/>
  <c r="F6" i="1"/>
  <c r="E6" i="1"/>
</calcChain>
</file>

<file path=xl/sharedStrings.xml><?xml version="1.0" encoding="utf-8"?>
<sst xmlns="http://schemas.openxmlformats.org/spreadsheetml/2006/main" count="144" uniqueCount="138">
  <si>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</si>
  <si>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</si>
  <si>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</si>
  <si>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</si>
  <si>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</si>
  <si>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</si>
  <si>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</si>
  <si>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</si>
  <si>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</si>
  <si>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</si>
  <si>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</si>
  <si>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</si>
  <si>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</t>
  </si>
  <si>
    <t>Доходы от компенсации затрат государства</t>
  </si>
  <si>
    <t>КВД</t>
  </si>
  <si>
    <t>Наименование КВД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</si>
  <si>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</si>
  <si>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</si>
  <si>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</si>
  <si>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</si>
  <si>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</si>
  <si>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Невыясненные поступления</t>
  </si>
  <si>
    <t>Единица измерения руб.</t>
  </si>
  <si>
    <t>Доходы бюджета - Всего</t>
  </si>
  <si>
    <t>00085000000000000000</t>
  </si>
  <si>
    <t>00010000000000000000</t>
  </si>
  <si>
    <t>00010100000000000000</t>
  </si>
  <si>
    <t>00010300000000000000</t>
  </si>
  <si>
    <t>00010500000000000000</t>
  </si>
  <si>
    <t>00010501000000000110</t>
  </si>
  <si>
    <t>00010502000020000110</t>
  </si>
  <si>
    <t>00010503000010000110</t>
  </si>
  <si>
    <t>00010504000020000110</t>
  </si>
  <si>
    <t>00010800000000000000</t>
  </si>
  <si>
    <t>00011100000000000000</t>
  </si>
  <si>
    <t>00011109000000000120</t>
  </si>
  <si>
    <t>00011200000000000000</t>
  </si>
  <si>
    <t>ДОХОДЫ ОТ ОКАЗАНИЯ ПЛАТНЫХ УСЛУГ И КОМПЕНСАЦИИ ЗАТРАТ ГОСУДАРСТВА</t>
  </si>
  <si>
    <t>00011300000000000000</t>
  </si>
  <si>
    <t>00011301000000000130</t>
  </si>
  <si>
    <t>00011302000000000130</t>
  </si>
  <si>
    <t>00011400000000000000</t>
  </si>
  <si>
    <t>00011402000000000000</t>
  </si>
  <si>
    <t>00011406000000000430</t>
  </si>
  <si>
    <t>00011600000000000000</t>
  </si>
  <si>
    <t>00011700000000000000</t>
  </si>
  <si>
    <t>00011701000000000180</t>
  </si>
  <si>
    <t>Инициативные платежи</t>
  </si>
  <si>
    <t>00011715000000000150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</si>
  <si>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</si>
  <si>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</si>
  <si>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</si>
  <si>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</si>
  <si>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</si>
  <si>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</si>
  <si>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</si>
  <si>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на поддержку мер по обеспечению сбалансированности бюджетов</t>
  </si>
  <si>
    <t>00020215002000000150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</si>
  <si>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</si>
  <si>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</si>
  <si>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</si>
  <si>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</si>
  <si>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</si>
  <si>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</si>
  <si>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</si>
  <si>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</si>
  <si>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на поддержку отрасли культуры</t>
  </si>
  <si>
    <t>00020225519000000150</t>
  </si>
  <si>
    <t>Прочие субсидии</t>
  </si>
  <si>
    <t>00020229999000000150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</si>
  <si>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</si>
  <si>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</si>
  <si>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</si>
  <si>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</si>
  <si>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</si>
  <si>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</si>
  <si>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</si>
  <si>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</si>
  <si>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Прочие субвенции</t>
  </si>
  <si>
    <t>00020239999000000150</t>
  </si>
  <si>
    <t>Иные межбюджетные трансферты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</si>
  <si>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</si>
  <si>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</si>
  <si>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</si>
  <si>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</si>
  <si>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</si>
  <si>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</si>
  <si>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</si>
  <si>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</si>
  <si>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</si>
  <si>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</si>
  <si>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</si>
  <si>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00020219999000000150</t>
  </si>
  <si>
    <t>Прочие дотации</t>
  </si>
  <si>
    <t>00010102000010000110</t>
  </si>
  <si>
    <t>Налог на доходы физических лиц</t>
  </si>
  <si>
    <t>00010302000010000110</t>
  </si>
  <si>
    <t>Акцизы по подакцизным товарам (продукции), производимым на территории Российской Федерации</t>
  </si>
  <si>
    <t>00010803000010000110</t>
  </si>
  <si>
    <t>Государственная пошлина по делам, рассматриваемым в судах общей юрисдикции, мировыми судьями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</si>
  <si>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</si>
  <si>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</si>
  <si>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00011201000010000120</t>
  </si>
  <si>
    <t>Плата за негативное воздействие на окружающую среду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</si>
  <si>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</si>
  <si>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</si>
  <si>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</si>
  <si>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</si>
  <si>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</si>
  <si>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</si>
  <si>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00011610000000000140</t>
  </si>
  <si>
    <t>Платежи в целях возмещения причиненного ущерба (убытков)</t>
  </si>
  <si>
    <t>00020225511000000150</t>
  </si>
  <si>
    <t>Субсидии бюджетам на проведение комплексных кадастровых работ</t>
  </si>
  <si>
    <t>00020225750000000150</t>
  </si>
  <si>
    <t>Субсидии бюджетам на реализацию мероприятий по модернизации школьных систем образования</t>
  </si>
  <si>
    <t>00020249999000000150</t>
  </si>
  <si>
    <t>Прочие межбюджетные трансферты, передаваемые бюджетам</t>
  </si>
  <si>
    <t xml:space="preserve">Отклонение в части исполнения </t>
  </si>
  <si>
    <t>Исполнено</t>
  </si>
  <si>
    <t>Отклонение</t>
  </si>
  <si>
    <t>сумма</t>
  </si>
  <si>
    <t>% исполнения плана</t>
  </si>
  <si>
    <t>Сумма</t>
  </si>
  <si>
    <t>%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</si>
  <si>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</si>
  <si>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</si>
  <si>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</si>
  <si>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</si>
  <si>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План</t>
  </si>
  <si>
    <t>00020225116000000150</t>
  </si>
  <si>
    <t>00020700000000000000</t>
  </si>
  <si>
    <t>Субсидии бюджетам на реализацию программы комплексного развития молодежной политики в регионах Российской Федерации "Регион для молодых"</t>
  </si>
  <si>
    <t>ПРОЧИЕ БЕЗВОЗМЕЗДНЫЕ ПОСТУПЛЕНИЯ</t>
  </si>
  <si>
    <r>
      <t xml:space="preserve">Сведения об исполнении доходов бюджета МР "Усть-Цилемский" </t>
    </r>
    <r>
      <rPr>
        <b/>
        <u/>
        <sz val="10"/>
        <rFont val="MS Sans Serif"/>
        <family val="2"/>
        <charset val="204"/>
      </rPr>
      <t>за 2023 г</t>
    </r>
    <r>
      <rPr>
        <b/>
        <sz val="10"/>
        <rFont val="MS Sans Serif"/>
        <family val="2"/>
        <charset val="204"/>
      </rPr>
      <t>. на 01.10.2023 г., а также в сравнении с доходами на 01.10.2022 г.</t>
    </r>
  </si>
  <si>
    <t>00020245179000000150</t>
  </si>
  <si>
    <t>Платежи, уплачиваемые в целях возмещения вреда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</si>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</sst>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 Narrow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9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9"/>
      <color rgb="FF000000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9"/>
      <color theme="1"/>
      <name val="Arial Narrow"/>
      <family val="2"/>
      <charset val="204"/>
    </font>
    <font>
      <b/>
      <u/>
      <sz val="10"/>
      <name val="MS Sans Serif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B9CDE5"/>
      </patternFill>
    </fill>
    <fill>
      <patternFill patternType="solid">
        <fgColor rgb="FFFFD5AB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medium">
        <color rgb="FF95B3D7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3" fillId="0" borderId="2">
      <alignment horizontal="center"/>
    </xf>
    <xf numFmtId="0" fontId="3" fillId="0" borderId="3">
      <alignment horizontal="left" wrapText="1" indent="2"/>
    </xf>
    <xf numFmtId="4" fontId="3" fillId="0" borderId="2">
      <alignment horizontal="right"/>
    </xf>
    <xf numFmtId="0" fontId="5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7" fillId="0" borderId="6">
      <alignment horizontal="right" vertical="top" shrinkToFi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8" fillId="4" borderId="7">
      <alignment horizontal="right" vertical="top" wrapText="1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" fontId="7" fillId="0" borderId="6">
      <alignment horizontal="right" vertical="top" shrinkToFi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49" fontId="7" fillId="0" borderId="6">
      <alignment horizontal="center" vertical="top" shrinkToFit="1"/>
    </xf>
    <xf numFmtId="0" fontId="7" fillId="0" borderId="6">
      <alignment horizontal="left" vertical="top" wrapText="1"/>
    </xf>
    <xf numFmtId="4" fontId="6" fillId="2" borderId="8">
      <alignment horizontal="right" vertical="top" shrinkToFit="1"/>
    </xf>
    <xf numFmtId="4" fontId="6" fillId="3" borderId="9">
      <alignment horizontal="right" vertical="top" shrinkToFit="1"/>
    </xf>
    <xf numFmtId="4" fontId="7" fillId="0" borderId="9">
      <alignment horizontal="right" vertical="top" shrinkToFit="1"/>
    </xf>
    <xf numFmtId="4" fontId="7" fillId="0" borderId="9">
      <alignment horizontal="right" vertical="top" shrinkToFit="1"/>
    </xf>
    <xf numFmtId="4" fontId="15" fillId="3" borderId="6">
      <alignment horizontal="right" vertical="top" shrinkToFit="1"/>
    </xf>
    <xf numFmtId="4" fontId="15" fillId="2" borderId="8">
      <alignment horizontal="right" vertical="top" shrinkToFit="1"/>
    </xf>
    <xf numFmtId="0" fontId="17" fillId="0" borderId="0"/>
    <xf numFmtId="0" fontId="7" fillId="0" borderId="0">
      <alignment horizontal="right" vertical="top" wrapText="1"/>
    </xf>
    <xf numFmtId="49" fontId="6" fillId="0" borderId="10">
      <alignment horizontal="center" vertical="center" wrapText="1"/>
    </xf>
    <xf numFmtId="49" fontId="8" fillId="4" borderId="11">
      <alignment horizontal="center" vertical="top" shrinkToFit="1"/>
    </xf>
    <xf numFmtId="0" fontId="8" fillId="4" borderId="7">
      <alignment horizontal="left" vertical="top" wrapText="1"/>
    </xf>
    <xf numFmtId="4" fontId="8" fillId="4" borderId="7">
      <alignment horizontal="right" vertical="top" shrinkToFit="1"/>
    </xf>
    <xf numFmtId="4" fontId="8" fillId="4" borderId="12">
      <alignment horizontal="right" vertical="top" shrinkToFit="1"/>
    </xf>
    <xf numFmtId="49" fontId="6" fillId="2" borderId="13">
      <alignment horizontal="center" vertical="top" shrinkToFit="1"/>
    </xf>
    <xf numFmtId="0" fontId="6" fillId="2" borderId="5">
      <alignment horizontal="left" vertical="top" wrapText="1"/>
    </xf>
    <xf numFmtId="4" fontId="6" fillId="2" borderId="8">
      <alignment horizontal="right" vertical="top" shrinkToFit="1"/>
    </xf>
    <xf numFmtId="49" fontId="6" fillId="3" borderId="14">
      <alignment horizontal="center" vertical="top" shrinkToFit="1"/>
    </xf>
    <xf numFmtId="0" fontId="6" fillId="3" borderId="6">
      <alignment horizontal="left" vertical="top" wrapText="1"/>
    </xf>
    <xf numFmtId="4" fontId="6" fillId="3" borderId="6">
      <alignment horizontal="right" vertical="top" shrinkToFit="1"/>
    </xf>
    <xf numFmtId="4" fontId="6" fillId="3" borderId="9">
      <alignment horizontal="right" vertical="top" shrinkToFit="1"/>
    </xf>
    <xf numFmtId="4" fontId="8" fillId="5" borderId="15">
      <alignment horizontal="right" shrinkToFit="1"/>
    </xf>
    <xf numFmtId="4" fontId="8" fillId="5" borderId="16">
      <alignment horizontal="right" shrinkToFit="1"/>
    </xf>
    <xf numFmtId="0" fontId="17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16" fillId="0" borderId="0"/>
    <xf numFmtId="4" fontId="7" fillId="0" borderId="6">
      <alignment horizontal="right" vertical="top" shrinkToFit="1"/>
    </xf>
    <xf numFmtId="0" fontId="3" fillId="0" borderId="4">
      <alignment horizontal="left" wrapText="1"/>
    </xf>
    <xf numFmtId="4" fontId="6" fillId="2" borderId="5">
      <alignment horizontal="right" vertical="top" shrinkToFit="1"/>
    </xf>
    <xf numFmtId="4" fontId="6" fillId="3" borderId="6">
      <alignment horizontal="right" vertical="top" shrinkToFit="1"/>
    </xf>
    <xf numFmtId="4" fontId="6" fillId="3" borderId="6">
      <alignment horizontal="right" vertical="top" shrinkToFit="1"/>
    </xf>
    <xf numFmtId="4" fontId="8" fillId="4" borderId="7">
      <alignment horizontal="right" vertical="top" wrapText="1" shrinkToFit="1"/>
    </xf>
    <xf numFmtId="4" fontId="6" fillId="2" borderId="8">
      <alignment horizontal="right" vertical="top" shrinkToFit="1"/>
    </xf>
    <xf numFmtId="4" fontId="6" fillId="3" borderId="9">
      <alignment horizontal="right" vertical="top" shrinkToFit="1"/>
    </xf>
    <xf numFmtId="0" fontId="7" fillId="0" borderId="6">
      <alignment horizontal="left" vertical="top" wrapText="1"/>
    </xf>
    <xf numFmtId="49" fontId="18" fillId="0" borderId="14">
      <alignment horizontal="center" vertical="top" shrinkToFit="1"/>
    </xf>
    <xf numFmtId="4" fontId="7" fillId="0" borderId="9">
      <alignment horizontal="right" vertical="top" shrinkToFit="1"/>
    </xf>
  </cellStyleXfs>
  <cellXfs count="64">
    <xf numFmtId="0" fontId="0" fillId="0" borderId="0" xfId="0"/>
    <xf numFmtId="0" fontId="2" fillId="0" borderId="0" xfId="0" applyFont="1" applyFill="1" applyBorder="1" applyAlignment="1" applyProtection="1"/>
    <xf numFmtId="0" fontId="10" fillId="0" borderId="0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11" fillId="0" borderId="1" xfId="15" applyNumberFormat="1" applyFont="1" applyFill="1" applyBorder="1" applyAlignment="1" applyProtection="1">
      <alignment horizontal="right" vertical="center" shrinkToFit="1"/>
    </xf>
    <xf numFmtId="0" fontId="13" fillId="0" borderId="1" xfId="0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4" fontId="4" fillId="0" borderId="1" xfId="7" applyNumberFormat="1" applyFont="1" applyFill="1" applyBorder="1" applyAlignment="1" applyProtection="1">
      <alignment horizontal="right"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17" xfId="0" applyNumberFormat="1" applyFont="1" applyFill="1" applyBorder="1" applyAlignment="1">
      <alignment horizontal="right" vertical="center" wrapText="1"/>
    </xf>
    <xf numFmtId="49" fontId="4" fillId="0" borderId="1" xfId="3" applyNumberFormat="1" applyFont="1" applyFill="1" applyBorder="1" applyAlignment="1" applyProtection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4" fontId="4" fillId="0" borderId="1" xfId="7" applyFont="1" applyFill="1" applyBorder="1" applyAlignment="1" applyProtection="1">
      <alignment horizontal="right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4" fontId="4" fillId="6" borderId="1" xfId="1" applyNumberFormat="1" applyFont="1" applyFill="1" applyBorder="1" applyAlignment="1" applyProtection="1">
      <alignment horizontal="right" vertical="center" wrapText="1"/>
    </xf>
    <xf numFmtId="4" fontId="11" fillId="0" borderId="1" xfId="7" applyFont="1" applyFill="1" applyBorder="1" applyAlignment="1" applyProtection="1">
      <alignment horizontal="right" vertical="center"/>
    </xf>
    <xf numFmtId="4" fontId="4" fillId="6" borderId="1" xfId="7" applyFont="1" applyFill="1" applyBorder="1" applyAlignment="1" applyProtection="1">
      <alignment horizontal="right" vertical="center"/>
    </xf>
    <xf numFmtId="4" fontId="4" fillId="0" borderId="1" xfId="4" applyNumberFormat="1" applyFont="1" applyFill="1" applyBorder="1" applyAlignment="1" applyProtection="1">
      <alignment horizontal="right" vertical="center" wrapText="1"/>
    </xf>
    <xf numFmtId="4" fontId="4" fillId="0" borderId="1" xfId="15" applyNumberFormat="1" applyFont="1" applyFill="1" applyBorder="1" applyAlignment="1" applyProtection="1">
      <alignment horizontal="right" vertical="center" shrinkToFi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4" fontId="13" fillId="0" borderId="1" xfId="26" applyNumberFormat="1" applyFont="1" applyFill="1" applyBorder="1" applyAlignment="1" applyProtection="1">
      <alignment horizontal="right" vertical="center" shrinkToFit="1"/>
    </xf>
    <xf numFmtId="4" fontId="13" fillId="0" borderId="1" xfId="13" applyNumberFormat="1" applyFont="1" applyFill="1" applyBorder="1" applyAlignment="1" applyProtection="1">
      <alignment horizontal="right" vertical="center" shrinkToFit="1"/>
    </xf>
    <xf numFmtId="4" fontId="12" fillId="0" borderId="1" xfId="12" applyNumberFormat="1" applyFont="1" applyFill="1" applyBorder="1" applyAlignment="1" applyProtection="1">
      <alignment horizontal="right" vertical="center" shrinkToFit="1"/>
    </xf>
    <xf numFmtId="4" fontId="12" fillId="0" borderId="1" xfId="27" applyNumberFormat="1" applyFont="1" applyFill="1" applyBorder="1" applyAlignment="1" applyProtection="1">
      <alignment horizontal="right" vertical="center" shrinkToFit="1"/>
    </xf>
    <xf numFmtId="4" fontId="11" fillId="0" borderId="1" xfId="1" applyNumberFormat="1" applyFont="1" applyFill="1" applyBorder="1" applyAlignment="1" applyProtection="1">
      <alignment horizontal="right" vertical="center" wrapText="1"/>
    </xf>
    <xf numFmtId="4" fontId="12" fillId="0" borderId="1" xfId="26" applyNumberFormat="1" applyFont="1" applyFill="1" applyBorder="1" applyAlignment="1" applyProtection="1">
      <alignment horizontal="right" vertical="center" shrinkToFit="1"/>
    </xf>
    <xf numFmtId="4" fontId="12" fillId="0" borderId="1" xfId="13" applyNumberFormat="1" applyFont="1" applyFill="1" applyBorder="1" applyAlignment="1" applyProtection="1">
      <alignment horizontal="right" vertical="center" shrinkToFit="1"/>
    </xf>
    <xf numFmtId="4" fontId="13" fillId="0" borderId="1" xfId="18" applyNumberFormat="1" applyFont="1" applyFill="1" applyBorder="1" applyAlignment="1" applyProtection="1">
      <alignment horizontal="right" vertical="center" shrinkToFit="1"/>
    </xf>
    <xf numFmtId="4" fontId="13" fillId="0" borderId="1" xfId="19" applyNumberFormat="1" applyFont="1" applyFill="1" applyBorder="1" applyAlignment="1" applyProtection="1">
      <alignment horizontal="right" vertical="center" shrinkToFit="1"/>
    </xf>
    <xf numFmtId="4" fontId="12" fillId="0" borderId="1" xfId="18" applyNumberFormat="1" applyFont="1" applyFill="1" applyBorder="1" applyAlignment="1" applyProtection="1">
      <alignment horizontal="right" vertical="center" shrinkToFit="1"/>
    </xf>
    <xf numFmtId="4" fontId="12" fillId="0" borderId="1" xfId="19" applyNumberFormat="1" applyFont="1" applyFill="1" applyBorder="1" applyAlignment="1" applyProtection="1">
      <alignment horizontal="right" vertical="center" shrinkToFit="1"/>
    </xf>
    <xf numFmtId="4" fontId="14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49" fontId="14" fillId="7" borderId="2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/>
    </xf>
    <xf numFmtId="4" fontId="12" fillId="0" borderId="17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4" fontId="4" fillId="8" borderId="1" xfId="7" applyNumberFormat="1" applyFont="1" applyFill="1" applyBorder="1" applyAlignment="1" applyProtection="1">
      <alignment horizontal="right" vertical="center"/>
    </xf>
    <xf numFmtId="4" fontId="0" fillId="8" borderId="0" xfId="0" applyNumberFormat="1" applyFill="1"/>
    <xf numFmtId="0" fontId="9" fillId="0" borderId="0" xfId="0" applyFont="1" applyFill="1" applyBorder="1" applyAlignment="1" applyProtection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3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horizontal="center"/>
    </xf>
  </cellXfs>
  <cellStyles count="61">
    <cellStyle name="br" xfId="46"/>
    <cellStyle name="col" xfId="45"/>
    <cellStyle name="ex58" xfId="42"/>
    <cellStyle name="ex59" xfId="43"/>
    <cellStyle name="ex60" xfId="31"/>
    <cellStyle name="ex61" xfId="14"/>
    <cellStyle name="ex61 2" xfId="55"/>
    <cellStyle name="ex61 3" xfId="32"/>
    <cellStyle name="ex62" xfId="33"/>
    <cellStyle name="ex63" xfId="34"/>
    <cellStyle name="ex64" xfId="9"/>
    <cellStyle name="ex64 2" xfId="52"/>
    <cellStyle name="ex64 3" xfId="35"/>
    <cellStyle name="ex65" xfId="22"/>
    <cellStyle name="ex65 2" xfId="56"/>
    <cellStyle name="ex65 3" xfId="36"/>
    <cellStyle name="ex66" xfId="12"/>
    <cellStyle name="ex67" xfId="27"/>
    <cellStyle name="ex67 2" xfId="37"/>
    <cellStyle name="ex68" xfId="10"/>
    <cellStyle name="ex68 2" xfId="53"/>
    <cellStyle name="ex68 3" xfId="38"/>
    <cellStyle name="ex69" xfId="23"/>
    <cellStyle name="ex69 2" xfId="57"/>
    <cellStyle name="ex69 3" xfId="39"/>
    <cellStyle name="ex70" xfId="26"/>
    <cellStyle name="ex70 2" xfId="40"/>
    <cellStyle name="ex71" xfId="13"/>
    <cellStyle name="ex71 2" xfId="54"/>
    <cellStyle name="ex71 3" xfId="41"/>
    <cellStyle name="ex72" xfId="11"/>
    <cellStyle name="ex72 2" xfId="59"/>
    <cellStyle name="ex73" xfId="25"/>
    <cellStyle name="ex73 2" xfId="58"/>
    <cellStyle name="ex74" xfId="18"/>
    <cellStyle name="ex74 2" xfId="50"/>
    <cellStyle name="ex75" xfId="19"/>
    <cellStyle name="ex75 2" xfId="60"/>
    <cellStyle name="ex76" xfId="15"/>
    <cellStyle name="ex77" xfId="24"/>
    <cellStyle name="ex79" xfId="20"/>
    <cellStyle name="ex80" xfId="21"/>
    <cellStyle name="ex81" xfId="16"/>
    <cellStyle name="ex86" xfId="17"/>
    <cellStyle name="st57" xfId="29"/>
    <cellStyle name="style0" xfId="47"/>
    <cellStyle name="td" xfId="48"/>
    <cellStyle name="tr" xfId="44"/>
    <cellStyle name="xl_bot_header" xfId="30"/>
    <cellStyle name="xl29" xfId="8"/>
    <cellStyle name="xl29 2" xfId="51"/>
    <cellStyle name="xl31" xfId="6"/>
    <cellStyle name="xl44" xfId="5"/>
    <cellStyle name="xl46" xfId="7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49"/>
    <cellStyle name="Обычный 7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N6" sqref="N6"/>
    </sheetView>
  </sheetViews>
  <sheetFormatPr defaultRowHeight="15" x14ac:dyDescent="0.25"/>
  <cols>
    <col min="1" max="1" width="18.28515625" customWidth="1"/>
    <col min="2" max="2" width="54.85546875" customWidth="1"/>
    <col min="3" max="12" width="12.7109375" customWidth="1"/>
    <col min="14" max="14" width="14.42578125" customWidth="1"/>
  </cols>
  <sheetData>
    <row r="1" spans="1:14" x14ac:dyDescent="0.25">
      <c r="A1" s="51" t="s">
        <v>134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3" t="s">
        <v>22</v>
      </c>
      <c r="L2" s="63"/>
    </row>
    <row r="3" spans="1:14" x14ac:dyDescent="0.25">
      <c r="A3" s="56" t="s">
        <v>14</v>
      </c>
      <c r="B3" s="56" t="s">
        <v>15</v>
      </c>
      <c r="C3" s="52">
        <v>2022</v>
      </c>
      <c r="D3" s="52"/>
      <c r="E3" s="52"/>
      <c r="F3" s="52"/>
      <c r="G3" s="53">
        <v>2023</v>
      </c>
      <c r="H3" s="54"/>
      <c r="I3" s="54"/>
      <c r="J3" s="55"/>
      <c r="K3" s="57" t="s">
        <v>118</v>
      </c>
      <c r="L3" s="58"/>
    </row>
    <row r="4" spans="1:14" x14ac:dyDescent="0.25">
      <c r="A4" s="56"/>
      <c r="B4" s="56"/>
      <c r="C4" s="61" t="s">
        <v>129</v>
      </c>
      <c r="D4" s="62" t="s">
        <v>119</v>
      </c>
      <c r="E4" s="53" t="s">
        <v>120</v>
      </c>
      <c r="F4" s="55"/>
      <c r="G4" s="61" t="s">
        <v>129</v>
      </c>
      <c r="H4" s="62" t="s">
        <v>119</v>
      </c>
      <c r="I4" s="53" t="s">
        <v>120</v>
      </c>
      <c r="J4" s="55"/>
      <c r="K4" s="59"/>
      <c r="L4" s="60"/>
    </row>
    <row r="5" spans="1:14" ht="27" x14ac:dyDescent="0.25">
      <c r="A5" s="56"/>
      <c r="B5" s="56"/>
      <c r="C5" s="61"/>
      <c r="D5" s="62"/>
      <c r="E5" s="15" t="s">
        <v>121</v>
      </c>
      <c r="F5" s="15" t="s">
        <v>122</v>
      </c>
      <c r="G5" s="61"/>
      <c r="H5" s="62"/>
      <c r="I5" s="15" t="s">
        <v>121</v>
      </c>
      <c r="J5" s="15" t="s">
        <v>122</v>
      </c>
      <c r="K5" s="16" t="s">
        <v>123</v>
      </c>
      <c r="L5" s="17" t="s">
        <v>124</v>
      </c>
    </row>
    <row r="6" spans="1:14" x14ac:dyDescent="0.25">
      <c r="A6" s="9" t="s">
        <v>24</v>
      </c>
      <c r="B6" s="4" t="s">
        <v>23</v>
      </c>
      <c r="C6" s="11">
        <f>C7+C39</f>
        <v>1121846042.6199999</v>
      </c>
      <c r="D6" s="11">
        <f>D7+D39</f>
        <v>911063324.73000002</v>
      </c>
      <c r="E6" s="18">
        <f>D6-C6</f>
        <v>-210782717.88999987</v>
      </c>
      <c r="F6" s="18">
        <f>D6/C6*100</f>
        <v>81.211083349928288</v>
      </c>
      <c r="G6" s="11">
        <v>1224015557.5</v>
      </c>
      <c r="H6" s="49">
        <v>925242648.32000005</v>
      </c>
      <c r="I6" s="18">
        <f>H6-G6</f>
        <v>-298772909.17999995</v>
      </c>
      <c r="J6" s="18">
        <f>H6/G6*100</f>
        <v>75.590758847033683</v>
      </c>
      <c r="K6" s="10">
        <f>H6-D6</f>
        <v>14179323.590000033</v>
      </c>
      <c r="L6" s="10">
        <f>H6/D6*100-100</f>
        <v>1.5563488514041666</v>
      </c>
      <c r="N6" s="50">
        <v>863102100.77999997</v>
      </c>
    </row>
    <row r="7" spans="1:14" x14ac:dyDescent="0.25">
      <c r="A7" s="19" t="s">
        <v>25</v>
      </c>
      <c r="B7" s="20" t="s">
        <v>0</v>
      </c>
      <c r="C7" s="21">
        <v>212744370</v>
      </c>
      <c r="D7" s="21">
        <v>159276170.13</v>
      </c>
      <c r="E7" s="23">
        <f>D7-C7</f>
        <v>-53468199.870000005</v>
      </c>
      <c r="F7" s="23">
        <f>D7/C7*100</f>
        <v>74.867396081973865</v>
      </c>
      <c r="G7" s="21">
        <v>237203400</v>
      </c>
      <c r="H7" s="21">
        <v>184105144.72</v>
      </c>
      <c r="I7" s="23">
        <f t="shared" ref="I7:I67" si="0">H7-G7</f>
        <v>-53098255.280000001</v>
      </c>
      <c r="J7" s="23">
        <f t="shared" ref="J7:J62" si="1">H7/G7*100</f>
        <v>77.614884407221822</v>
      </c>
      <c r="K7" s="21">
        <f t="shared" ref="K7:K67" si="2">H7-D7</f>
        <v>24828974.590000004</v>
      </c>
      <c r="L7" s="21">
        <f t="shared" ref="L7:L67" si="3">H7/D7*100-100</f>
        <v>15.588631098886154</v>
      </c>
    </row>
    <row r="8" spans="1:14" x14ac:dyDescent="0.25">
      <c r="A8" s="9" t="s">
        <v>26</v>
      </c>
      <c r="B8" s="4" t="s">
        <v>1</v>
      </c>
      <c r="C8" s="32">
        <v>178156000</v>
      </c>
      <c r="D8" s="33">
        <v>127730991.84999999</v>
      </c>
      <c r="E8" s="18">
        <f t="shared" ref="E8:E67" si="4">D8-C8</f>
        <v>-50425008.150000006</v>
      </c>
      <c r="F8" s="18">
        <f t="shared" ref="F8:F62" si="5">D8/C8*100</f>
        <v>71.696149357866133</v>
      </c>
      <c r="G8" s="32">
        <v>190773000</v>
      </c>
      <c r="H8" s="33">
        <v>149910587.47999999</v>
      </c>
      <c r="I8" s="18">
        <f t="shared" si="0"/>
        <v>-40862412.520000011</v>
      </c>
      <c r="J8" s="18">
        <f t="shared" si="1"/>
        <v>78.580610191169612</v>
      </c>
      <c r="K8" s="10">
        <f t="shared" si="2"/>
        <v>22179595.629999995</v>
      </c>
      <c r="L8" s="10">
        <f t="shared" si="3"/>
        <v>17.364302358229907</v>
      </c>
    </row>
    <row r="9" spans="1:14" x14ac:dyDescent="0.25">
      <c r="A9" s="5" t="s">
        <v>94</v>
      </c>
      <c r="B9" s="3" t="s">
        <v>95</v>
      </c>
      <c r="C9" s="34">
        <v>178156000</v>
      </c>
      <c r="D9" s="35">
        <v>127730991.84999999</v>
      </c>
      <c r="E9" s="22">
        <f t="shared" si="4"/>
        <v>-50425008.150000006</v>
      </c>
      <c r="F9" s="22">
        <f t="shared" si="5"/>
        <v>71.696149357866133</v>
      </c>
      <c r="G9" s="34">
        <v>190773000</v>
      </c>
      <c r="H9" s="35">
        <v>149910587.47999999</v>
      </c>
      <c r="I9" s="22">
        <f t="shared" si="0"/>
        <v>-40862412.520000011</v>
      </c>
      <c r="J9" s="22">
        <f t="shared" si="1"/>
        <v>78.580610191169612</v>
      </c>
      <c r="K9" s="36">
        <f t="shared" si="2"/>
        <v>22179595.629999995</v>
      </c>
      <c r="L9" s="36">
        <f t="shared" si="3"/>
        <v>17.364302358229907</v>
      </c>
    </row>
    <row r="10" spans="1:14" ht="27" x14ac:dyDescent="0.25">
      <c r="A10" s="9" t="s">
        <v>27</v>
      </c>
      <c r="B10" s="4" t="s">
        <v>2</v>
      </c>
      <c r="C10" s="24">
        <v>19065650</v>
      </c>
      <c r="D10" s="24">
        <v>16400687.050000001</v>
      </c>
      <c r="E10" s="18">
        <f t="shared" si="4"/>
        <v>-2664962.9499999993</v>
      </c>
      <c r="F10" s="18">
        <f t="shared" si="5"/>
        <v>86.022176269888519</v>
      </c>
      <c r="G10" s="24">
        <v>18468400</v>
      </c>
      <c r="H10" s="24">
        <v>15552116.439999999</v>
      </c>
      <c r="I10" s="18">
        <f t="shared" si="0"/>
        <v>-2916283.5600000005</v>
      </c>
      <c r="J10" s="18">
        <f t="shared" si="1"/>
        <v>84.209332914600068</v>
      </c>
      <c r="K10" s="10">
        <f t="shared" si="2"/>
        <v>-848570.61000000127</v>
      </c>
      <c r="L10" s="10">
        <f t="shared" si="3"/>
        <v>-5.1739942809286106</v>
      </c>
    </row>
    <row r="11" spans="1:14" ht="27" x14ac:dyDescent="0.25">
      <c r="A11" s="5" t="s">
        <v>96</v>
      </c>
      <c r="B11" s="3" t="s">
        <v>97</v>
      </c>
      <c r="C11" s="37">
        <v>19065650</v>
      </c>
      <c r="D11" s="38">
        <v>16400687.050000001</v>
      </c>
      <c r="E11" s="22">
        <f t="shared" si="4"/>
        <v>-2664962.9499999993</v>
      </c>
      <c r="F11" s="22">
        <f t="shared" si="5"/>
        <v>86.022176269888519</v>
      </c>
      <c r="G11" s="37">
        <v>18468400</v>
      </c>
      <c r="H11" s="38">
        <v>15552116.439999999</v>
      </c>
      <c r="I11" s="22">
        <f t="shared" si="0"/>
        <v>-2916283.5600000005</v>
      </c>
      <c r="J11" s="22">
        <f t="shared" si="1"/>
        <v>84.209332914600068</v>
      </c>
      <c r="K11" s="36">
        <f t="shared" si="2"/>
        <v>-848570.61000000127</v>
      </c>
      <c r="L11" s="36">
        <f t="shared" si="3"/>
        <v>-5.1739942809286106</v>
      </c>
    </row>
    <row r="12" spans="1:14" x14ac:dyDescent="0.25">
      <c r="A12" s="9" t="s">
        <v>28</v>
      </c>
      <c r="B12" s="4" t="s">
        <v>3</v>
      </c>
      <c r="C12" s="32">
        <v>6935000</v>
      </c>
      <c r="D12" s="33">
        <v>6574012.04</v>
      </c>
      <c r="E12" s="18">
        <f t="shared" si="4"/>
        <v>-360987.95999999996</v>
      </c>
      <c r="F12" s="18">
        <f t="shared" si="5"/>
        <v>94.794694160057674</v>
      </c>
      <c r="G12" s="32">
        <v>16539000</v>
      </c>
      <c r="H12" s="33">
        <v>11044013.16</v>
      </c>
      <c r="I12" s="18">
        <f t="shared" si="0"/>
        <v>-5494986.8399999999</v>
      </c>
      <c r="J12" s="18">
        <f t="shared" si="1"/>
        <v>66.775579902049699</v>
      </c>
      <c r="K12" s="10">
        <f t="shared" si="2"/>
        <v>4470001.12</v>
      </c>
      <c r="L12" s="10">
        <f t="shared" si="3"/>
        <v>67.995024846349395</v>
      </c>
    </row>
    <row r="13" spans="1:14" ht="27" x14ac:dyDescent="0.25">
      <c r="A13" s="5" t="s">
        <v>29</v>
      </c>
      <c r="B13" s="3" t="s">
        <v>4</v>
      </c>
      <c r="C13" s="37">
        <v>5223000</v>
      </c>
      <c r="D13" s="38">
        <v>5525686.7599999998</v>
      </c>
      <c r="E13" s="22">
        <f t="shared" si="4"/>
        <v>302686.75999999978</v>
      </c>
      <c r="F13" s="22">
        <f t="shared" si="5"/>
        <v>105.79526632203712</v>
      </c>
      <c r="G13" s="37">
        <v>15148000</v>
      </c>
      <c r="H13" s="38">
        <v>10119415.560000001</v>
      </c>
      <c r="I13" s="22">
        <f t="shared" si="0"/>
        <v>-5028584.4399999995</v>
      </c>
      <c r="J13" s="22">
        <f t="shared" si="1"/>
        <v>66.803641140744645</v>
      </c>
      <c r="K13" s="36">
        <f t="shared" si="2"/>
        <v>4593728.8000000007</v>
      </c>
      <c r="L13" s="36">
        <f t="shared" si="3"/>
        <v>83.13407906603814</v>
      </c>
    </row>
    <row r="14" spans="1:14" x14ac:dyDescent="0.25">
      <c r="A14" s="5" t="s">
        <v>30</v>
      </c>
      <c r="B14" s="3" t="s">
        <v>5</v>
      </c>
      <c r="C14" s="37">
        <v>10000</v>
      </c>
      <c r="D14" s="38">
        <v>3979.36</v>
      </c>
      <c r="E14" s="22">
        <f t="shared" si="4"/>
        <v>-6020.6399999999994</v>
      </c>
      <c r="F14" s="22">
        <f t="shared" si="5"/>
        <v>39.793599999999998</v>
      </c>
      <c r="G14" s="37">
        <v>10000</v>
      </c>
      <c r="H14" s="38">
        <v>-76974.820000000007</v>
      </c>
      <c r="I14" s="22">
        <f t="shared" si="0"/>
        <v>-86974.82</v>
      </c>
      <c r="J14" s="22">
        <f t="shared" si="1"/>
        <v>-769.74820000000011</v>
      </c>
      <c r="K14" s="36">
        <f t="shared" si="2"/>
        <v>-80954.180000000008</v>
      </c>
      <c r="L14" s="36">
        <f t="shared" si="3"/>
        <v>-2034.3517550560896</v>
      </c>
    </row>
    <row r="15" spans="1:14" x14ac:dyDescent="0.25">
      <c r="A15" s="5" t="s">
        <v>31</v>
      </c>
      <c r="B15" s="3" t="s">
        <v>6</v>
      </c>
      <c r="C15" s="34">
        <v>389000</v>
      </c>
      <c r="D15" s="35">
        <v>433129.24</v>
      </c>
      <c r="E15" s="22">
        <f t="shared" si="4"/>
        <v>44129.239999999991</v>
      </c>
      <c r="F15" s="22">
        <f t="shared" si="5"/>
        <v>111.34427763496144</v>
      </c>
      <c r="G15" s="34">
        <v>586000</v>
      </c>
      <c r="H15" s="35">
        <v>790540.98</v>
      </c>
      <c r="I15" s="22">
        <f t="shared" si="0"/>
        <v>204540.97999999998</v>
      </c>
      <c r="J15" s="22">
        <f t="shared" si="1"/>
        <v>134.90460409556312</v>
      </c>
      <c r="K15" s="36">
        <f t="shared" si="2"/>
        <v>357411.74</v>
      </c>
      <c r="L15" s="36">
        <f t="shared" si="3"/>
        <v>82.518497250381898</v>
      </c>
    </row>
    <row r="16" spans="1:14" ht="27" x14ac:dyDescent="0.25">
      <c r="A16" s="5" t="s">
        <v>32</v>
      </c>
      <c r="B16" s="3" t="s">
        <v>7</v>
      </c>
      <c r="C16" s="13">
        <v>1313000</v>
      </c>
      <c r="D16" s="13">
        <v>611216.68000000005</v>
      </c>
      <c r="E16" s="22">
        <f t="shared" si="4"/>
        <v>-701783.32</v>
      </c>
      <c r="F16" s="22">
        <f t="shared" si="5"/>
        <v>46.551156130997718</v>
      </c>
      <c r="G16" s="13">
        <v>795000</v>
      </c>
      <c r="H16" s="13">
        <v>211031.44</v>
      </c>
      <c r="I16" s="22">
        <f t="shared" si="0"/>
        <v>-583968.56000000006</v>
      </c>
      <c r="J16" s="22">
        <f t="shared" si="1"/>
        <v>26.544835220125783</v>
      </c>
      <c r="K16" s="36">
        <f t="shared" si="2"/>
        <v>-400185.24000000005</v>
      </c>
      <c r="L16" s="36">
        <f t="shared" si="3"/>
        <v>-65.473546958829729</v>
      </c>
    </row>
    <row r="17" spans="1:12" x14ac:dyDescent="0.25">
      <c r="A17" s="9" t="s">
        <v>33</v>
      </c>
      <c r="B17" s="4" t="s">
        <v>8</v>
      </c>
      <c r="C17" s="39">
        <v>810000</v>
      </c>
      <c r="D17" s="40">
        <v>1041659.39</v>
      </c>
      <c r="E17" s="18">
        <f t="shared" si="4"/>
        <v>231659.39</v>
      </c>
      <c r="F17" s="18">
        <f t="shared" si="5"/>
        <v>128.59992469135804</v>
      </c>
      <c r="G17" s="39">
        <v>1456000</v>
      </c>
      <c r="H17" s="40">
        <v>835160.25</v>
      </c>
      <c r="I17" s="18">
        <f t="shared" si="0"/>
        <v>-620839.75</v>
      </c>
      <c r="J17" s="18">
        <f t="shared" si="1"/>
        <v>57.35990728021978</v>
      </c>
      <c r="K17" s="10">
        <f t="shared" si="2"/>
        <v>-206499.14</v>
      </c>
      <c r="L17" s="10">
        <f t="shared" si="3"/>
        <v>-19.824055922925055</v>
      </c>
    </row>
    <row r="18" spans="1:12" ht="27" x14ac:dyDescent="0.25">
      <c r="A18" s="5" t="s">
        <v>98</v>
      </c>
      <c r="B18" s="3" t="s">
        <v>99</v>
      </c>
      <c r="C18" s="41">
        <v>810000</v>
      </c>
      <c r="D18" s="42">
        <v>1041659.39</v>
      </c>
      <c r="E18" s="22">
        <f t="shared" si="4"/>
        <v>231659.39</v>
      </c>
      <c r="F18" s="22">
        <f t="shared" si="5"/>
        <v>128.59992469135804</v>
      </c>
      <c r="G18" s="41">
        <v>1456000</v>
      </c>
      <c r="H18" s="42">
        <v>835160.25</v>
      </c>
      <c r="I18" s="22">
        <f t="shared" si="0"/>
        <v>-620839.75</v>
      </c>
      <c r="J18" s="22">
        <f t="shared" si="1"/>
        <v>57.35990728021978</v>
      </c>
      <c r="K18" s="36">
        <f t="shared" si="2"/>
        <v>-206499.14</v>
      </c>
      <c r="L18" s="36">
        <f t="shared" si="3"/>
        <v>-19.824055922925055</v>
      </c>
    </row>
    <row r="19" spans="1:12" ht="27" x14ac:dyDescent="0.25">
      <c r="A19" s="9" t="s">
        <v>34</v>
      </c>
      <c r="B19" s="4" t="s">
        <v>9</v>
      </c>
      <c r="C19" s="39">
        <v>4060000</v>
      </c>
      <c r="D19" s="40">
        <v>4333370.29</v>
      </c>
      <c r="E19" s="18">
        <f t="shared" si="4"/>
        <v>273370.29000000004</v>
      </c>
      <c r="F19" s="18">
        <f t="shared" si="5"/>
        <v>106.73325837438423</v>
      </c>
      <c r="G19" s="39">
        <v>4728970</v>
      </c>
      <c r="H19" s="40">
        <v>2649160.12</v>
      </c>
      <c r="I19" s="18">
        <f t="shared" si="0"/>
        <v>-2079809.88</v>
      </c>
      <c r="J19" s="18">
        <f t="shared" si="1"/>
        <v>56.019812348143475</v>
      </c>
      <c r="K19" s="10">
        <f t="shared" si="2"/>
        <v>-1684210.17</v>
      </c>
      <c r="L19" s="10">
        <f t="shared" si="3"/>
        <v>-38.866057070788649</v>
      </c>
    </row>
    <row r="20" spans="1:12" ht="67.5" x14ac:dyDescent="0.25">
      <c r="A20" s="5" t="s">
        <v>100</v>
      </c>
      <c r="B20" s="3" t="s">
        <v>101</v>
      </c>
      <c r="C20" s="37">
        <v>3050000</v>
      </c>
      <c r="D20" s="38">
        <v>3168721.94</v>
      </c>
      <c r="E20" s="22">
        <f t="shared" si="4"/>
        <v>118721.93999999994</v>
      </c>
      <c r="F20" s="22">
        <f t="shared" si="5"/>
        <v>103.89252262295081</v>
      </c>
      <c r="G20" s="37">
        <v>3718970</v>
      </c>
      <c r="H20" s="38">
        <v>1506191.84</v>
      </c>
      <c r="I20" s="22">
        <f t="shared" si="0"/>
        <v>-2212778.16</v>
      </c>
      <c r="J20" s="22">
        <f t="shared" si="1"/>
        <v>40.500241733598287</v>
      </c>
      <c r="K20" s="36">
        <f t="shared" si="2"/>
        <v>-1662530.0999999999</v>
      </c>
      <c r="L20" s="36">
        <f t="shared" si="3"/>
        <v>-52.466897742374954</v>
      </c>
    </row>
    <row r="21" spans="1:12" ht="67.5" x14ac:dyDescent="0.25">
      <c r="A21" s="5" t="s">
        <v>35</v>
      </c>
      <c r="B21" s="3" t="s">
        <v>10</v>
      </c>
      <c r="C21" s="34">
        <v>1010000</v>
      </c>
      <c r="D21" s="35">
        <v>1164648.3500000001</v>
      </c>
      <c r="E21" s="22">
        <f t="shared" si="4"/>
        <v>154648.35000000009</v>
      </c>
      <c r="F21" s="22">
        <f t="shared" si="5"/>
        <v>115.31171782178218</v>
      </c>
      <c r="G21" s="34">
        <v>1010000</v>
      </c>
      <c r="H21" s="35">
        <v>1142968.28</v>
      </c>
      <c r="I21" s="22">
        <f t="shared" si="0"/>
        <v>132968.28000000003</v>
      </c>
      <c r="J21" s="22">
        <f t="shared" si="1"/>
        <v>113.16517623762377</v>
      </c>
      <c r="K21" s="36">
        <f t="shared" si="2"/>
        <v>-21680.070000000065</v>
      </c>
      <c r="L21" s="36">
        <f t="shared" si="3"/>
        <v>-1.8615121036319664</v>
      </c>
    </row>
    <row r="22" spans="1:12" x14ac:dyDescent="0.25">
      <c r="A22" s="9" t="s">
        <v>36</v>
      </c>
      <c r="B22" s="4" t="s">
        <v>11</v>
      </c>
      <c r="C22" s="7">
        <v>400500</v>
      </c>
      <c r="D22" s="7">
        <v>307221.89</v>
      </c>
      <c r="E22" s="18">
        <f t="shared" si="4"/>
        <v>-93278.109999999986</v>
      </c>
      <c r="F22" s="18">
        <f t="shared" si="5"/>
        <v>76.709585518102372</v>
      </c>
      <c r="G22" s="7">
        <v>401000</v>
      </c>
      <c r="H22" s="7">
        <v>359130.45</v>
      </c>
      <c r="I22" s="18">
        <f t="shared" si="0"/>
        <v>-41869.549999999988</v>
      </c>
      <c r="J22" s="18">
        <f t="shared" si="1"/>
        <v>89.558715710723192</v>
      </c>
      <c r="K22" s="10">
        <f t="shared" si="2"/>
        <v>51908.56</v>
      </c>
      <c r="L22" s="10">
        <f t="shared" si="3"/>
        <v>16.896113750227883</v>
      </c>
    </row>
    <row r="23" spans="1:12" x14ac:dyDescent="0.25">
      <c r="A23" s="5" t="s">
        <v>102</v>
      </c>
      <c r="B23" s="3" t="s">
        <v>103</v>
      </c>
      <c r="C23" s="37">
        <v>400500</v>
      </c>
      <c r="D23" s="38">
        <v>307221.89</v>
      </c>
      <c r="E23" s="22">
        <f t="shared" si="4"/>
        <v>-93278.109999999986</v>
      </c>
      <c r="F23" s="22">
        <f t="shared" si="5"/>
        <v>76.709585518102372</v>
      </c>
      <c r="G23" s="37">
        <v>401000</v>
      </c>
      <c r="H23" s="38">
        <v>359130.45</v>
      </c>
      <c r="I23" s="22">
        <f t="shared" si="0"/>
        <v>-41869.549999999988</v>
      </c>
      <c r="J23" s="22">
        <f t="shared" si="1"/>
        <v>89.558715710723192</v>
      </c>
      <c r="K23" s="36">
        <f t="shared" si="2"/>
        <v>51908.56</v>
      </c>
      <c r="L23" s="36">
        <f t="shared" si="3"/>
        <v>16.896113750227883</v>
      </c>
    </row>
    <row r="24" spans="1:12" ht="27" x14ac:dyDescent="0.25">
      <c r="A24" s="9" t="s">
        <v>38</v>
      </c>
      <c r="B24" s="4" t="s">
        <v>37</v>
      </c>
      <c r="C24" s="32">
        <v>1429970</v>
      </c>
      <c r="D24" s="33">
        <v>1780718.04</v>
      </c>
      <c r="E24" s="18">
        <f t="shared" si="4"/>
        <v>350748.04000000004</v>
      </c>
      <c r="F24" s="18">
        <f t="shared" si="5"/>
        <v>124.52834954579465</v>
      </c>
      <c r="G24" s="32">
        <v>2282530</v>
      </c>
      <c r="H24" s="33">
        <v>2008853.95</v>
      </c>
      <c r="I24" s="18">
        <f t="shared" si="0"/>
        <v>-273676.05000000005</v>
      </c>
      <c r="J24" s="18">
        <f t="shared" si="1"/>
        <v>88.009969200842917</v>
      </c>
      <c r="K24" s="10">
        <f t="shared" si="2"/>
        <v>228135.90999999992</v>
      </c>
      <c r="L24" s="10">
        <f t="shared" si="3"/>
        <v>12.81145610228107</v>
      </c>
    </row>
    <row r="25" spans="1:12" x14ac:dyDescent="0.25">
      <c r="A25" s="5" t="s">
        <v>39</v>
      </c>
      <c r="B25" s="3" t="s">
        <v>12</v>
      </c>
      <c r="C25" s="6">
        <v>1056970</v>
      </c>
      <c r="D25" s="6">
        <v>1439490.62</v>
      </c>
      <c r="E25" s="22">
        <f t="shared" si="4"/>
        <v>382520.62000000011</v>
      </c>
      <c r="F25" s="22">
        <f t="shared" si="5"/>
        <v>136.1903005761753</v>
      </c>
      <c r="G25" s="6">
        <v>2007000</v>
      </c>
      <c r="H25" s="6">
        <v>1731622.35</v>
      </c>
      <c r="I25" s="22">
        <f t="shared" si="0"/>
        <v>-275377.64999999991</v>
      </c>
      <c r="J25" s="22">
        <f t="shared" si="1"/>
        <v>86.279140508221232</v>
      </c>
      <c r="K25" s="36">
        <f t="shared" si="2"/>
        <v>292131.73</v>
      </c>
      <c r="L25" s="36">
        <f t="shared" si="3"/>
        <v>20.294104452031789</v>
      </c>
    </row>
    <row r="26" spans="1:12" x14ac:dyDescent="0.25">
      <c r="A26" s="5" t="s">
        <v>40</v>
      </c>
      <c r="B26" s="3" t="s">
        <v>13</v>
      </c>
      <c r="C26" s="37">
        <v>373000</v>
      </c>
      <c r="D26" s="38">
        <v>341227.42</v>
      </c>
      <c r="E26" s="22">
        <f t="shared" si="4"/>
        <v>-31772.580000000016</v>
      </c>
      <c r="F26" s="22">
        <f t="shared" si="5"/>
        <v>91.481882037533509</v>
      </c>
      <c r="G26" s="37">
        <v>275530</v>
      </c>
      <c r="H26" s="38">
        <v>277231.59999999998</v>
      </c>
      <c r="I26" s="22">
        <f t="shared" si="0"/>
        <v>1701.5999999999767</v>
      </c>
      <c r="J26" s="22">
        <f t="shared" si="1"/>
        <v>100.61757340398503</v>
      </c>
      <c r="K26" s="36">
        <f t="shared" si="2"/>
        <v>-63995.820000000007</v>
      </c>
      <c r="L26" s="36">
        <f t="shared" si="3"/>
        <v>-18.754594809526154</v>
      </c>
    </row>
    <row r="27" spans="1:12" ht="27" x14ac:dyDescent="0.25">
      <c r="A27" s="9" t="s">
        <v>41</v>
      </c>
      <c r="B27" s="4" t="s">
        <v>16</v>
      </c>
      <c r="C27" s="32">
        <v>904000</v>
      </c>
      <c r="D27" s="33">
        <v>607374.81000000006</v>
      </c>
      <c r="E27" s="18">
        <f t="shared" si="4"/>
        <v>-296625.18999999994</v>
      </c>
      <c r="F27" s="18">
        <f t="shared" si="5"/>
        <v>67.187478982300902</v>
      </c>
      <c r="G27" s="32">
        <v>1734000</v>
      </c>
      <c r="H27" s="33">
        <v>1246604.48</v>
      </c>
      <c r="I27" s="18">
        <f t="shared" si="0"/>
        <v>-487395.52</v>
      </c>
      <c r="J27" s="18">
        <f t="shared" si="1"/>
        <v>71.891838523644751</v>
      </c>
      <c r="K27" s="10">
        <f t="shared" si="2"/>
        <v>639229.66999999993</v>
      </c>
      <c r="L27" s="10">
        <f t="shared" si="3"/>
        <v>105.24467914630833</v>
      </c>
    </row>
    <row r="28" spans="1:12" ht="54" x14ac:dyDescent="0.25">
      <c r="A28" s="5" t="s">
        <v>42</v>
      </c>
      <c r="B28" s="3" t="s">
        <v>17</v>
      </c>
      <c r="C28" s="34">
        <v>104000</v>
      </c>
      <c r="D28" s="35">
        <v>52006.45</v>
      </c>
      <c r="E28" s="22">
        <f t="shared" si="4"/>
        <v>-51993.55</v>
      </c>
      <c r="F28" s="22">
        <f t="shared" si="5"/>
        <v>50.006201923076922</v>
      </c>
      <c r="G28" s="34">
        <v>934000</v>
      </c>
      <c r="H28" s="35">
        <v>687167.57</v>
      </c>
      <c r="I28" s="22">
        <f t="shared" si="0"/>
        <v>-246832.43000000005</v>
      </c>
      <c r="J28" s="22">
        <f t="shared" si="1"/>
        <v>73.572544967880077</v>
      </c>
      <c r="K28" s="36">
        <f t="shared" si="2"/>
        <v>635161.12</v>
      </c>
      <c r="L28" s="36">
        <f t="shared" si="3"/>
        <v>1221.312202621021</v>
      </c>
    </row>
    <row r="29" spans="1:12" ht="27" x14ac:dyDescent="0.25">
      <c r="A29" s="5" t="s">
        <v>43</v>
      </c>
      <c r="B29" s="3" t="s">
        <v>18</v>
      </c>
      <c r="C29" s="34">
        <v>800000</v>
      </c>
      <c r="D29" s="35">
        <v>555368.36</v>
      </c>
      <c r="E29" s="22">
        <f t="shared" si="4"/>
        <v>-244631.64</v>
      </c>
      <c r="F29" s="22">
        <f t="shared" si="5"/>
        <v>69.421045000000007</v>
      </c>
      <c r="G29" s="34">
        <v>800000</v>
      </c>
      <c r="H29" s="35">
        <v>559436.91</v>
      </c>
      <c r="I29" s="22">
        <f t="shared" si="0"/>
        <v>-240563.08999999997</v>
      </c>
      <c r="J29" s="22">
        <f t="shared" si="1"/>
        <v>69.929613750000001</v>
      </c>
      <c r="K29" s="36">
        <f t="shared" si="2"/>
        <v>4068.5500000000466</v>
      </c>
      <c r="L29" s="36">
        <f t="shared" si="3"/>
        <v>0.73258584626607615</v>
      </c>
    </row>
    <row r="30" spans="1:12" x14ac:dyDescent="0.25">
      <c r="A30" s="9" t="s">
        <v>44</v>
      </c>
      <c r="B30" s="4" t="s">
        <v>19</v>
      </c>
      <c r="C30" s="12">
        <v>900000</v>
      </c>
      <c r="D30" s="33">
        <v>448822.23</v>
      </c>
      <c r="E30" s="18">
        <f t="shared" si="4"/>
        <v>-451177.77</v>
      </c>
      <c r="F30" s="18">
        <f t="shared" si="5"/>
        <v>49.869136666666662</v>
      </c>
      <c r="G30" s="12">
        <v>700000</v>
      </c>
      <c r="H30" s="33">
        <v>395503.39</v>
      </c>
      <c r="I30" s="18">
        <f t="shared" si="0"/>
        <v>-304496.61</v>
      </c>
      <c r="J30" s="18">
        <f t="shared" si="1"/>
        <v>56.500484285714293</v>
      </c>
      <c r="K30" s="10">
        <f t="shared" si="2"/>
        <v>-53318.839999999967</v>
      </c>
      <c r="L30" s="10">
        <f t="shared" si="3"/>
        <v>-11.87972351547738</v>
      </c>
    </row>
    <row r="31" spans="1:12" ht="27" x14ac:dyDescent="0.25">
      <c r="A31" s="5" t="s">
        <v>104</v>
      </c>
      <c r="B31" s="3" t="s">
        <v>105</v>
      </c>
      <c r="C31" s="13">
        <v>900000</v>
      </c>
      <c r="D31" s="13">
        <v>410471.97</v>
      </c>
      <c r="E31" s="22">
        <f t="shared" si="4"/>
        <v>-489528.03</v>
      </c>
      <c r="F31" s="22">
        <f t="shared" si="5"/>
        <v>45.607996666666665</v>
      </c>
      <c r="G31" s="13">
        <v>620000</v>
      </c>
      <c r="H31" s="13">
        <v>321423.39</v>
      </c>
      <c r="I31" s="22">
        <f t="shared" si="0"/>
        <v>-298576.61</v>
      </c>
      <c r="J31" s="22">
        <f t="shared" si="1"/>
        <v>51.842482258064514</v>
      </c>
      <c r="K31" s="36">
        <f t="shared" si="2"/>
        <v>-89048.579999999958</v>
      </c>
      <c r="L31" s="36">
        <f t="shared" si="3"/>
        <v>-21.694192663143355</v>
      </c>
    </row>
    <row r="32" spans="1:12" ht="81" x14ac:dyDescent="0.25">
      <c r="A32" s="5" t="s">
        <v>106</v>
      </c>
      <c r="B32" s="3" t="s">
        <v>107</v>
      </c>
      <c r="C32" s="13">
        <v>0</v>
      </c>
      <c r="D32" s="13">
        <v>15000</v>
      </c>
      <c r="E32" s="22">
        <f t="shared" si="4"/>
        <v>15000</v>
      </c>
      <c r="F32" s="22"/>
      <c r="G32" s="13">
        <v>25000</v>
      </c>
      <c r="H32" s="13">
        <v>45000</v>
      </c>
      <c r="I32" s="22">
        <f t="shared" si="0"/>
        <v>20000</v>
      </c>
      <c r="J32" s="22">
        <f t="shared" si="1"/>
        <v>180</v>
      </c>
      <c r="K32" s="36">
        <f t="shared" si="2"/>
        <v>30000</v>
      </c>
      <c r="L32" s="36">
        <f t="shared" si="3"/>
        <v>200</v>
      </c>
    </row>
    <row r="33" spans="1:12" ht="81" x14ac:dyDescent="0.25">
      <c r="A33" s="5" t="s">
        <v>108</v>
      </c>
      <c r="B33" s="3" t="s">
        <v>109</v>
      </c>
      <c r="C33" s="13">
        <v>0</v>
      </c>
      <c r="D33" s="13">
        <v>457.76</v>
      </c>
      <c r="E33" s="22">
        <f t="shared" si="4"/>
        <v>457.76</v>
      </c>
      <c r="F33" s="22"/>
      <c r="G33" s="46">
        <v>0</v>
      </c>
      <c r="H33" s="46">
        <v>279</v>
      </c>
      <c r="I33" s="22">
        <f t="shared" si="0"/>
        <v>279</v>
      </c>
      <c r="J33" s="22"/>
      <c r="K33" s="36">
        <f t="shared" si="2"/>
        <v>-178.76</v>
      </c>
      <c r="L33" s="36">
        <f t="shared" si="3"/>
        <v>-39.051031108004196</v>
      </c>
    </row>
    <row r="34" spans="1:12" x14ac:dyDescent="0.25">
      <c r="A34" s="5" t="s">
        <v>110</v>
      </c>
      <c r="B34" s="3" t="s">
        <v>111</v>
      </c>
      <c r="C34" s="13">
        <v>0</v>
      </c>
      <c r="D34" s="13">
        <v>22892.5</v>
      </c>
      <c r="E34" s="22">
        <f t="shared" ref="E34" si="6">D34-C34</f>
        <v>22892.5</v>
      </c>
      <c r="F34" s="22"/>
      <c r="G34" s="13">
        <v>55000</v>
      </c>
      <c r="H34" s="13">
        <v>22500</v>
      </c>
      <c r="I34" s="22">
        <f t="shared" ref="I34" si="7">H34-G34</f>
        <v>-32500</v>
      </c>
      <c r="J34" s="22">
        <f t="shared" ref="J34" si="8">H34/G34*100</f>
        <v>40.909090909090914</v>
      </c>
      <c r="K34" s="36">
        <f t="shared" ref="K34" si="9">H34-D34</f>
        <v>-392.5</v>
      </c>
      <c r="L34" s="36">
        <f t="shared" ref="L34" si="10">H34/D34*100-100</f>
        <v>-1.7145353281642457</v>
      </c>
    </row>
    <row r="35" spans="1:12" x14ac:dyDescent="0.25">
      <c r="A35" s="5" t="s">
        <v>110</v>
      </c>
      <c r="B35" s="3" t="s">
        <v>136</v>
      </c>
      <c r="C35" s="13">
        <v>0</v>
      </c>
      <c r="D35" s="13"/>
      <c r="E35" s="22">
        <f t="shared" si="4"/>
        <v>0</v>
      </c>
      <c r="F35" s="22"/>
      <c r="G35" s="13">
        <v>0</v>
      </c>
      <c r="H35" s="13">
        <v>6301</v>
      </c>
      <c r="I35" s="22">
        <f t="shared" si="0"/>
        <v>6301</v>
      </c>
      <c r="J35" s="22" t="e">
        <f t="shared" si="1"/>
        <v>#DIV/0!</v>
      </c>
      <c r="K35" s="36">
        <f t="shared" si="2"/>
        <v>6301</v>
      </c>
      <c r="L35" s="36" t="e">
        <f t="shared" si="3"/>
        <v>#DIV/0!</v>
      </c>
    </row>
    <row r="36" spans="1:12" x14ac:dyDescent="0.25">
      <c r="A36" s="9" t="s">
        <v>45</v>
      </c>
      <c r="B36" s="4" t="s">
        <v>20</v>
      </c>
      <c r="C36" s="25">
        <v>83250</v>
      </c>
      <c r="D36" s="25">
        <v>51312.54</v>
      </c>
      <c r="E36" s="18">
        <f t="shared" si="4"/>
        <v>-31937.46</v>
      </c>
      <c r="F36" s="18"/>
      <c r="G36" s="25">
        <v>120500</v>
      </c>
      <c r="H36" s="25">
        <v>104015</v>
      </c>
      <c r="I36" s="18">
        <f t="shared" si="0"/>
        <v>-16485</v>
      </c>
      <c r="J36" s="18">
        <f t="shared" si="1"/>
        <v>86.319502074688785</v>
      </c>
      <c r="K36" s="10">
        <f t="shared" si="2"/>
        <v>52702.46</v>
      </c>
      <c r="L36" s="10">
        <f t="shared" si="3"/>
        <v>102.70873357662666</v>
      </c>
    </row>
    <row r="37" spans="1:12" x14ac:dyDescent="0.25">
      <c r="A37" s="5" t="s">
        <v>46</v>
      </c>
      <c r="B37" s="3" t="s">
        <v>21</v>
      </c>
      <c r="C37" s="13">
        <v>0</v>
      </c>
      <c r="D37" s="13">
        <v>-33937.46</v>
      </c>
      <c r="E37" s="22">
        <f t="shared" si="4"/>
        <v>-33937.46</v>
      </c>
      <c r="F37" s="22"/>
      <c r="G37" s="13">
        <v>0</v>
      </c>
      <c r="H37" s="13">
        <v>-16485</v>
      </c>
      <c r="I37" s="22">
        <f t="shared" si="0"/>
        <v>-16485</v>
      </c>
      <c r="J37" s="22"/>
      <c r="K37" s="36">
        <f t="shared" si="2"/>
        <v>17452.46</v>
      </c>
      <c r="L37" s="36">
        <f t="shared" si="3"/>
        <v>-51.425357112759762</v>
      </c>
    </row>
    <row r="38" spans="1:12" x14ac:dyDescent="0.25">
      <c r="A38" s="5" t="s">
        <v>48</v>
      </c>
      <c r="B38" s="3" t="s">
        <v>47</v>
      </c>
      <c r="C38" s="8">
        <v>83250</v>
      </c>
      <c r="D38" s="8">
        <v>85250</v>
      </c>
      <c r="E38" s="22">
        <f t="shared" si="4"/>
        <v>2000</v>
      </c>
      <c r="F38" s="22"/>
      <c r="G38" s="8">
        <v>120500</v>
      </c>
      <c r="H38" s="8">
        <v>120500</v>
      </c>
      <c r="I38" s="22">
        <f t="shared" si="0"/>
        <v>0</v>
      </c>
      <c r="J38" s="22">
        <f t="shared" si="1"/>
        <v>100</v>
      </c>
      <c r="K38" s="36">
        <f t="shared" si="2"/>
        <v>35250</v>
      </c>
      <c r="L38" s="36">
        <f t="shared" si="3"/>
        <v>41.348973607038118</v>
      </c>
    </row>
    <row r="39" spans="1:12" x14ac:dyDescent="0.25">
      <c r="A39" s="19">
        <v>2E+16</v>
      </c>
      <c r="B39" s="20" t="s">
        <v>49</v>
      </c>
      <c r="C39" s="12">
        <v>909101672.62</v>
      </c>
      <c r="D39" s="12">
        <v>751787154.60000002</v>
      </c>
      <c r="E39" s="18">
        <f t="shared" si="4"/>
        <v>-157314518.01999998</v>
      </c>
      <c r="F39" s="18">
        <f t="shared" si="5"/>
        <v>82.695607899760546</v>
      </c>
      <c r="G39" s="14">
        <v>986812157.5</v>
      </c>
      <c r="H39" s="12">
        <v>741137503.60000002</v>
      </c>
      <c r="I39" s="23">
        <f t="shared" si="0"/>
        <v>-245674653.89999998</v>
      </c>
      <c r="J39" s="23">
        <f t="shared" si="1"/>
        <v>75.104212890688885</v>
      </c>
      <c r="K39" s="21">
        <f t="shared" si="2"/>
        <v>-10649651</v>
      </c>
      <c r="L39" s="21">
        <f t="shared" si="3"/>
        <v>-1.4165779416205027</v>
      </c>
    </row>
    <row r="40" spans="1:12" ht="27" x14ac:dyDescent="0.25">
      <c r="A40" s="26" t="s">
        <v>51</v>
      </c>
      <c r="B40" s="29" t="s">
        <v>50</v>
      </c>
      <c r="C40" s="12">
        <v>906537599.41999996</v>
      </c>
      <c r="D40" s="12">
        <v>749131407.39999998</v>
      </c>
      <c r="E40" s="18">
        <f t="shared" si="4"/>
        <v>-157406192.01999998</v>
      </c>
      <c r="F40" s="18">
        <f t="shared" si="5"/>
        <v>82.636551189855993</v>
      </c>
      <c r="G40" s="14">
        <v>981970618.98000002</v>
      </c>
      <c r="H40" s="12">
        <v>736295965.08000004</v>
      </c>
      <c r="I40" s="18">
        <f t="shared" si="0"/>
        <v>-245674653.89999998</v>
      </c>
      <c r="J40" s="18">
        <f t="shared" si="1"/>
        <v>74.981465926629355</v>
      </c>
      <c r="K40" s="10">
        <f t="shared" si="2"/>
        <v>-12835442.319999933</v>
      </c>
      <c r="L40" s="10">
        <f t="shared" si="3"/>
        <v>-1.7133766109937483</v>
      </c>
    </row>
    <row r="41" spans="1:12" x14ac:dyDescent="0.25">
      <c r="A41" s="26" t="s">
        <v>53</v>
      </c>
      <c r="B41" s="29" t="s">
        <v>52</v>
      </c>
      <c r="C41" s="12">
        <v>207489780</v>
      </c>
      <c r="D41" s="12">
        <v>168736004.97</v>
      </c>
      <c r="E41" s="18">
        <f t="shared" si="4"/>
        <v>-38753775.030000001</v>
      </c>
      <c r="F41" s="18">
        <f t="shared" si="5"/>
        <v>81.322561993173835</v>
      </c>
      <c r="G41" s="14">
        <v>220250957.59</v>
      </c>
      <c r="H41" s="12">
        <v>166132732.65000001</v>
      </c>
      <c r="I41" s="18">
        <f t="shared" si="0"/>
        <v>-54118224.939999998</v>
      </c>
      <c r="J41" s="18">
        <f t="shared" si="1"/>
        <v>75.428835573672387</v>
      </c>
      <c r="K41" s="10">
        <f t="shared" si="2"/>
        <v>-2603272.3199999928</v>
      </c>
      <c r="L41" s="10">
        <f t="shared" si="3"/>
        <v>-1.5428078438047805</v>
      </c>
    </row>
    <row r="42" spans="1:12" x14ac:dyDescent="0.25">
      <c r="A42" s="5" t="s">
        <v>55</v>
      </c>
      <c r="B42" s="3" t="s">
        <v>54</v>
      </c>
      <c r="C42" s="13">
        <v>159675100</v>
      </c>
      <c r="D42" s="13">
        <v>119756324.97</v>
      </c>
      <c r="E42" s="22">
        <f t="shared" si="4"/>
        <v>-39918775.030000001</v>
      </c>
      <c r="F42" s="22">
        <f t="shared" si="5"/>
        <v>74.999999981211857</v>
      </c>
      <c r="G42" s="47">
        <v>190647800</v>
      </c>
      <c r="H42" s="13">
        <v>142985850.03</v>
      </c>
      <c r="I42" s="22">
        <f t="shared" si="0"/>
        <v>-47661949.969999999</v>
      </c>
      <c r="J42" s="22">
        <f t="shared" si="1"/>
        <v>75.000000015735822</v>
      </c>
      <c r="K42" s="36">
        <f t="shared" si="2"/>
        <v>23229525.060000002</v>
      </c>
      <c r="L42" s="36">
        <f t="shared" si="3"/>
        <v>19.397326250466691</v>
      </c>
    </row>
    <row r="43" spans="1:12" ht="27" x14ac:dyDescent="0.25">
      <c r="A43" s="5" t="s">
        <v>57</v>
      </c>
      <c r="B43" s="3" t="s">
        <v>56</v>
      </c>
      <c r="C43" s="13">
        <v>44052000</v>
      </c>
      <c r="D43" s="13">
        <v>33039000</v>
      </c>
      <c r="E43" s="22">
        <f t="shared" si="4"/>
        <v>-11013000</v>
      </c>
      <c r="F43" s="22">
        <f t="shared" si="5"/>
        <v>75</v>
      </c>
      <c r="G43" s="47">
        <v>25825100</v>
      </c>
      <c r="H43" s="13">
        <v>19368825.030000001</v>
      </c>
      <c r="I43" s="22">
        <f t="shared" si="0"/>
        <v>-6456274.9699999988</v>
      </c>
      <c r="J43" s="22">
        <f t="shared" si="1"/>
        <v>75.000000116166063</v>
      </c>
      <c r="K43" s="36">
        <f t="shared" si="2"/>
        <v>-13670174.969999999</v>
      </c>
      <c r="L43" s="36">
        <f t="shared" si="3"/>
        <v>-41.375873876327972</v>
      </c>
    </row>
    <row r="44" spans="1:12" x14ac:dyDescent="0.25">
      <c r="A44" s="5" t="s">
        <v>92</v>
      </c>
      <c r="B44" s="3" t="s">
        <v>93</v>
      </c>
      <c r="C44" s="13">
        <v>3762680</v>
      </c>
      <c r="D44" s="13">
        <v>15940680</v>
      </c>
      <c r="E44" s="22">
        <f t="shared" si="4"/>
        <v>12178000</v>
      </c>
      <c r="F44" s="22"/>
      <c r="G44" s="47">
        <v>3778057.59</v>
      </c>
      <c r="H44" s="13">
        <v>3778057.59</v>
      </c>
      <c r="I44" s="22">
        <f t="shared" si="0"/>
        <v>0</v>
      </c>
      <c r="J44" s="22"/>
      <c r="K44" s="36">
        <f t="shared" si="2"/>
        <v>-12162622.41</v>
      </c>
      <c r="L44" s="36">
        <f t="shared" si="3"/>
        <v>-76.299269604558901</v>
      </c>
    </row>
    <row r="45" spans="1:12" ht="27" x14ac:dyDescent="0.25">
      <c r="A45" s="9" t="s">
        <v>59</v>
      </c>
      <c r="B45" s="4" t="s">
        <v>58</v>
      </c>
      <c r="C45" s="12">
        <v>257502896.52000001</v>
      </c>
      <c r="D45" s="12">
        <v>224735466.12</v>
      </c>
      <c r="E45" s="18">
        <f t="shared" si="4"/>
        <v>-32767430.400000006</v>
      </c>
      <c r="F45" s="18">
        <f t="shared" si="5"/>
        <v>87.274927450202483</v>
      </c>
      <c r="G45" s="14">
        <v>284772622.42000002</v>
      </c>
      <c r="H45" s="12">
        <v>228042151.90000001</v>
      </c>
      <c r="I45" s="18">
        <f t="shared" si="0"/>
        <v>-56730470.520000011</v>
      </c>
      <c r="J45" s="18">
        <f t="shared" si="1"/>
        <v>80.078678196694611</v>
      </c>
      <c r="K45" s="10">
        <f t="shared" si="2"/>
        <v>3306685.7800000012</v>
      </c>
      <c r="L45" s="10">
        <f t="shared" si="3"/>
        <v>1.4713680208509459</v>
      </c>
    </row>
    <row r="46" spans="1:12" ht="40.5" x14ac:dyDescent="0.25">
      <c r="A46" s="45" t="s">
        <v>130</v>
      </c>
      <c r="B46" s="3" t="s">
        <v>132</v>
      </c>
      <c r="C46" s="13"/>
      <c r="D46" s="13"/>
      <c r="E46" s="22">
        <f t="shared" si="4"/>
        <v>0</v>
      </c>
      <c r="F46" s="22"/>
      <c r="G46" s="47">
        <v>618000</v>
      </c>
      <c r="H46" s="13">
        <v>618000</v>
      </c>
      <c r="I46" s="22">
        <f t="shared" ref="I46" si="11">H46-G46</f>
        <v>0</v>
      </c>
      <c r="J46" s="22">
        <f t="shared" ref="J46" si="12">H46/G46*100</f>
        <v>100</v>
      </c>
      <c r="K46" s="36">
        <f t="shared" ref="K46" si="13">H46-D46</f>
        <v>618000</v>
      </c>
      <c r="L46" s="36"/>
    </row>
    <row r="47" spans="1:12" ht="40.5" x14ac:dyDescent="0.25">
      <c r="A47" s="5" t="s">
        <v>61</v>
      </c>
      <c r="B47" s="3" t="s">
        <v>60</v>
      </c>
      <c r="C47" s="13">
        <v>6580100</v>
      </c>
      <c r="D47" s="13">
        <v>4180100</v>
      </c>
      <c r="E47" s="22">
        <f t="shared" si="4"/>
        <v>-2400000</v>
      </c>
      <c r="F47" s="22">
        <f t="shared" si="5"/>
        <v>63.526390176441083</v>
      </c>
      <c r="G47" s="47">
        <v>6206800</v>
      </c>
      <c r="H47" s="13">
        <v>3900000</v>
      </c>
      <c r="I47" s="22">
        <f t="shared" si="0"/>
        <v>-2306800</v>
      </c>
      <c r="J47" s="22">
        <f t="shared" si="1"/>
        <v>62.83431075594509</v>
      </c>
      <c r="K47" s="36">
        <f t="shared" si="2"/>
        <v>-280100</v>
      </c>
      <c r="L47" s="36">
        <f t="shared" si="3"/>
        <v>-6.7007966316595287</v>
      </c>
    </row>
    <row r="48" spans="1:12" ht="40.5" x14ac:dyDescent="0.25">
      <c r="A48" s="5" t="s">
        <v>63</v>
      </c>
      <c r="B48" s="3" t="s">
        <v>62</v>
      </c>
      <c r="C48" s="13">
        <v>739479.46</v>
      </c>
      <c r="D48" s="13">
        <v>739479.46</v>
      </c>
      <c r="E48" s="22">
        <f t="shared" si="4"/>
        <v>0</v>
      </c>
      <c r="F48" s="22">
        <f t="shared" si="5"/>
        <v>100</v>
      </c>
      <c r="G48" s="47">
        <v>1311423.78</v>
      </c>
      <c r="H48" s="13">
        <v>1311423.78</v>
      </c>
      <c r="I48" s="22">
        <f t="shared" si="0"/>
        <v>0</v>
      </c>
      <c r="J48" s="22">
        <f t="shared" si="1"/>
        <v>100</v>
      </c>
      <c r="K48" s="36">
        <f t="shared" si="2"/>
        <v>571944.32000000007</v>
      </c>
      <c r="L48" s="36">
        <f t="shared" si="3"/>
        <v>77.344179377206785</v>
      </c>
    </row>
    <row r="49" spans="1:12" ht="27" x14ac:dyDescent="0.25">
      <c r="A49" s="27" t="s">
        <v>65</v>
      </c>
      <c r="B49" s="30" t="s">
        <v>64</v>
      </c>
      <c r="C49" s="46">
        <v>473309.66</v>
      </c>
      <c r="D49" s="46">
        <v>473309.66</v>
      </c>
      <c r="E49" s="22">
        <f t="shared" si="4"/>
        <v>0</v>
      </c>
      <c r="F49" s="22"/>
      <c r="G49" s="46">
        <v>1121113.8700000001</v>
      </c>
      <c r="H49" s="46">
        <v>1567732.45</v>
      </c>
      <c r="I49" s="22">
        <f t="shared" si="0"/>
        <v>446618.57999999984</v>
      </c>
      <c r="J49" s="22"/>
      <c r="K49" s="36">
        <f t="shared" si="2"/>
        <v>1094422.79</v>
      </c>
      <c r="L49" s="36">
        <f t="shared" si="3"/>
        <v>231.22764703344529</v>
      </c>
    </row>
    <row r="50" spans="1:12" x14ac:dyDescent="0.25">
      <c r="A50" s="27" t="s">
        <v>112</v>
      </c>
      <c r="B50" s="30" t="s">
        <v>113</v>
      </c>
      <c r="C50" s="13"/>
      <c r="D50" s="13"/>
      <c r="E50" s="22">
        <f t="shared" si="4"/>
        <v>0</v>
      </c>
      <c r="F50" s="22"/>
      <c r="G50" s="46">
        <v>704751.75</v>
      </c>
      <c r="H50" s="46">
        <v>0</v>
      </c>
      <c r="I50" s="22">
        <f t="shared" si="0"/>
        <v>-704751.75</v>
      </c>
      <c r="J50" s="22">
        <f t="shared" si="1"/>
        <v>0</v>
      </c>
      <c r="K50" s="36">
        <f t="shared" si="2"/>
        <v>0</v>
      </c>
      <c r="L50" s="36"/>
    </row>
    <row r="51" spans="1:12" x14ac:dyDescent="0.25">
      <c r="A51" s="27" t="s">
        <v>67</v>
      </c>
      <c r="B51" s="30" t="s">
        <v>66</v>
      </c>
      <c r="C51" s="46">
        <v>88770</v>
      </c>
      <c r="D51" s="46">
        <v>88770</v>
      </c>
      <c r="E51" s="22">
        <f t="shared" si="4"/>
        <v>0</v>
      </c>
      <c r="F51" s="22">
        <f t="shared" si="5"/>
        <v>100</v>
      </c>
      <c r="G51" s="46">
        <v>84069.88</v>
      </c>
      <c r="H51" s="46">
        <v>84069.88</v>
      </c>
      <c r="I51" s="22">
        <f t="shared" si="0"/>
        <v>0</v>
      </c>
      <c r="J51" s="22">
        <f t="shared" si="1"/>
        <v>100</v>
      </c>
      <c r="K51" s="36">
        <f t="shared" si="2"/>
        <v>-4700.1199999999953</v>
      </c>
      <c r="L51" s="36">
        <f t="shared" si="3"/>
        <v>-5.2947166835642605</v>
      </c>
    </row>
    <row r="52" spans="1:12" ht="27" x14ac:dyDescent="0.25">
      <c r="A52" s="27" t="s">
        <v>114</v>
      </c>
      <c r="B52" s="30" t="s">
        <v>115</v>
      </c>
      <c r="C52" s="46">
        <v>40500972.229999997</v>
      </c>
      <c r="D52" s="46">
        <v>40500972.229999997</v>
      </c>
      <c r="E52" s="22">
        <f t="shared" si="4"/>
        <v>0</v>
      </c>
      <c r="F52" s="22"/>
      <c r="G52" s="46">
        <v>16277638.890000001</v>
      </c>
      <c r="H52" s="46">
        <v>16277638.890000001</v>
      </c>
      <c r="I52" s="22">
        <f t="shared" si="0"/>
        <v>0</v>
      </c>
      <c r="J52" s="22">
        <f t="shared" si="1"/>
        <v>100</v>
      </c>
      <c r="K52" s="36">
        <f t="shared" si="2"/>
        <v>-24223333.339999996</v>
      </c>
      <c r="L52" s="36">
        <f t="shared" si="3"/>
        <v>-59.809263842948489</v>
      </c>
    </row>
    <row r="53" spans="1:12" x14ac:dyDescent="0.25">
      <c r="A53" s="27" t="s">
        <v>69</v>
      </c>
      <c r="B53" s="30" t="s">
        <v>68</v>
      </c>
      <c r="C53" s="46">
        <v>209120265.16999999</v>
      </c>
      <c r="D53" s="46">
        <v>178752834.77000001</v>
      </c>
      <c r="E53" s="22">
        <f t="shared" si="4"/>
        <v>-30367430.399999976</v>
      </c>
      <c r="F53" s="22">
        <f t="shared" si="5"/>
        <v>85.478485131360458</v>
      </c>
      <c r="G53" s="46">
        <v>258448824.25</v>
      </c>
      <c r="H53" s="46">
        <v>204283286.90000001</v>
      </c>
      <c r="I53" s="22">
        <f t="shared" si="0"/>
        <v>-54165537.349999994</v>
      </c>
      <c r="J53" s="22">
        <f t="shared" si="1"/>
        <v>79.042064707709741</v>
      </c>
      <c r="K53" s="36">
        <f t="shared" si="2"/>
        <v>25530452.129999995</v>
      </c>
      <c r="L53" s="36">
        <f t="shared" si="3"/>
        <v>14.282543917611051</v>
      </c>
    </row>
    <row r="54" spans="1:12" x14ac:dyDescent="0.25">
      <c r="A54" s="28" t="s">
        <v>71</v>
      </c>
      <c r="B54" s="31" t="s">
        <v>70</v>
      </c>
      <c r="C54" s="48">
        <v>407005977.89999998</v>
      </c>
      <c r="D54" s="48">
        <v>305790105.31</v>
      </c>
      <c r="E54" s="18">
        <f t="shared" si="4"/>
        <v>-101215872.58999997</v>
      </c>
      <c r="F54" s="18">
        <f t="shared" si="5"/>
        <v>75.131600495836352</v>
      </c>
      <c r="G54" s="48">
        <v>436229247</v>
      </c>
      <c r="H54" s="48">
        <v>318675672.26999998</v>
      </c>
      <c r="I54" s="18">
        <f t="shared" si="0"/>
        <v>-117553574.73000002</v>
      </c>
      <c r="J54" s="18">
        <f t="shared" si="1"/>
        <v>73.052339901913996</v>
      </c>
      <c r="K54" s="10">
        <f t="shared" si="2"/>
        <v>12885566.959999979</v>
      </c>
      <c r="L54" s="10">
        <f t="shared" si="3"/>
        <v>4.2138600092821861</v>
      </c>
    </row>
    <row r="55" spans="1:12" ht="27" x14ac:dyDescent="0.25">
      <c r="A55" s="27" t="s">
        <v>73</v>
      </c>
      <c r="B55" s="30" t="s">
        <v>72</v>
      </c>
      <c r="C55" s="46">
        <v>34060365.899999999</v>
      </c>
      <c r="D55" s="46">
        <v>21754728.260000002</v>
      </c>
      <c r="E55" s="22">
        <f t="shared" si="4"/>
        <v>-12305637.639999997</v>
      </c>
      <c r="F55" s="22">
        <f t="shared" si="5"/>
        <v>63.87109382169028</v>
      </c>
      <c r="G55" s="46">
        <v>35029829</v>
      </c>
      <c r="H55" s="46">
        <v>25925672.27</v>
      </c>
      <c r="I55" s="22">
        <f t="shared" si="0"/>
        <v>-9104156.7300000004</v>
      </c>
      <c r="J55" s="22">
        <f t="shared" si="1"/>
        <v>74.010273558572038</v>
      </c>
      <c r="K55" s="36">
        <f t="shared" si="2"/>
        <v>4170944.0099999979</v>
      </c>
      <c r="L55" s="36">
        <f t="shared" si="3"/>
        <v>19.172586116228501</v>
      </c>
    </row>
    <row r="56" spans="1:12" ht="54" x14ac:dyDescent="0.25">
      <c r="A56" s="27" t="s">
        <v>75</v>
      </c>
      <c r="B56" s="30" t="s">
        <v>74</v>
      </c>
      <c r="C56" s="46">
        <v>4754300</v>
      </c>
      <c r="D56" s="46">
        <v>2700000</v>
      </c>
      <c r="E56" s="22">
        <f t="shared" si="4"/>
        <v>-2054300</v>
      </c>
      <c r="F56" s="22">
        <f t="shared" si="5"/>
        <v>56.790694739498981</v>
      </c>
      <c r="G56" s="46">
        <v>4465800</v>
      </c>
      <c r="H56" s="46">
        <v>2750000</v>
      </c>
      <c r="I56" s="22">
        <f t="shared" si="0"/>
        <v>-1715800</v>
      </c>
      <c r="J56" s="22">
        <f t="shared" si="1"/>
        <v>61.579112365085763</v>
      </c>
      <c r="K56" s="36">
        <f t="shared" si="2"/>
        <v>50000</v>
      </c>
      <c r="L56" s="36">
        <f t="shared" si="3"/>
        <v>1.8518518518518619</v>
      </c>
    </row>
    <row r="57" spans="1:12" ht="40.5" x14ac:dyDescent="0.25">
      <c r="A57" s="27" t="s">
        <v>77</v>
      </c>
      <c r="B57" s="30" t="s">
        <v>76</v>
      </c>
      <c r="C57" s="46">
        <v>199212</v>
      </c>
      <c r="D57" s="46">
        <v>135377.04999999999</v>
      </c>
      <c r="E57" s="22">
        <f t="shared" si="4"/>
        <v>-63834.950000000012</v>
      </c>
      <c r="F57" s="22">
        <f t="shared" si="5"/>
        <v>67.9562727144951</v>
      </c>
      <c r="G57" s="46">
        <v>2418</v>
      </c>
      <c r="H57" s="46">
        <v>0</v>
      </c>
      <c r="I57" s="22">
        <f t="shared" si="0"/>
        <v>-2418</v>
      </c>
      <c r="J57" s="22">
        <f t="shared" si="1"/>
        <v>0</v>
      </c>
      <c r="K57" s="36">
        <f t="shared" si="2"/>
        <v>-135377.04999999999</v>
      </c>
      <c r="L57" s="36">
        <f t="shared" si="3"/>
        <v>-100</v>
      </c>
    </row>
    <row r="58" spans="1:12" x14ac:dyDescent="0.25">
      <c r="A58" s="27" t="s">
        <v>79</v>
      </c>
      <c r="B58" s="30" t="s">
        <v>78</v>
      </c>
      <c r="C58" s="46">
        <v>367992100</v>
      </c>
      <c r="D58" s="46">
        <v>281200000</v>
      </c>
      <c r="E58" s="22">
        <f t="shared" si="4"/>
        <v>-86792100</v>
      </c>
      <c r="F58" s="22">
        <f t="shared" si="5"/>
        <v>76.414683902181594</v>
      </c>
      <c r="G58" s="46">
        <v>396731200</v>
      </c>
      <c r="H58" s="46">
        <v>290000000</v>
      </c>
      <c r="I58" s="22">
        <f t="shared" si="0"/>
        <v>-106731200</v>
      </c>
      <c r="J58" s="22">
        <f t="shared" si="1"/>
        <v>73.097351556923172</v>
      </c>
      <c r="K58" s="36">
        <f t="shared" si="2"/>
        <v>8800000</v>
      </c>
      <c r="L58" s="36">
        <f t="shared" si="3"/>
        <v>3.129445234708399</v>
      </c>
    </row>
    <row r="59" spans="1:12" x14ac:dyDescent="0.25">
      <c r="A59" s="28" t="s">
        <v>81</v>
      </c>
      <c r="B59" s="31" t="s">
        <v>80</v>
      </c>
      <c r="C59" s="48">
        <v>34538945</v>
      </c>
      <c r="D59" s="48">
        <v>49869831</v>
      </c>
      <c r="E59" s="18">
        <f t="shared" si="4"/>
        <v>15330886</v>
      </c>
      <c r="F59" s="18">
        <f t="shared" si="5"/>
        <v>144.38724460170974</v>
      </c>
      <c r="G59" s="48">
        <v>40717791.969999999</v>
      </c>
      <c r="H59" s="48">
        <v>23445408.260000002</v>
      </c>
      <c r="I59" s="18">
        <f t="shared" si="0"/>
        <v>-17272383.709999997</v>
      </c>
      <c r="J59" s="18">
        <f t="shared" si="1"/>
        <v>57.580254541489083</v>
      </c>
      <c r="K59" s="10">
        <f t="shared" si="2"/>
        <v>-26424422.739999998</v>
      </c>
      <c r="L59" s="10">
        <f t="shared" si="3"/>
        <v>-52.986790229948845</v>
      </c>
    </row>
    <row r="60" spans="1:12" ht="40.5" x14ac:dyDescent="0.25">
      <c r="A60" s="27" t="s">
        <v>83</v>
      </c>
      <c r="B60" s="30" t="s">
        <v>82</v>
      </c>
      <c r="C60" s="46">
        <v>3202445</v>
      </c>
      <c r="D60" s="46">
        <v>1371595</v>
      </c>
      <c r="E60" s="22">
        <f t="shared" si="4"/>
        <v>-1830850</v>
      </c>
      <c r="F60" s="22">
        <f t="shared" si="5"/>
        <v>42.829619244046349</v>
      </c>
      <c r="G60" s="46">
        <v>3202295</v>
      </c>
      <c r="H60" s="46">
        <v>147400</v>
      </c>
      <c r="I60" s="22">
        <f t="shared" si="0"/>
        <v>-3054895</v>
      </c>
      <c r="J60" s="22">
        <f t="shared" si="1"/>
        <v>4.6029488226412614</v>
      </c>
      <c r="K60" s="36">
        <f t="shared" si="2"/>
        <v>-1224195</v>
      </c>
      <c r="L60" s="36">
        <f t="shared" si="3"/>
        <v>-89.253387479540237</v>
      </c>
    </row>
    <row r="61" spans="1:12" ht="54" x14ac:dyDescent="0.25">
      <c r="A61" s="27" t="s">
        <v>135</v>
      </c>
      <c r="B61" s="30" t="s">
        <v>137</v>
      </c>
      <c r="C61" s="46"/>
      <c r="D61" s="46"/>
      <c r="E61" s="22">
        <f t="shared" ref="E61" si="14">D61-C61</f>
        <v>0</v>
      </c>
      <c r="F61" s="22" t="e">
        <f t="shared" ref="F61" si="15">D61/C61*100</f>
        <v>#DIV/0!</v>
      </c>
      <c r="G61" s="46">
        <v>0</v>
      </c>
      <c r="H61" s="46">
        <v>163177.5</v>
      </c>
      <c r="I61" s="22">
        <f t="shared" ref="I61" si="16">H61-G61</f>
        <v>163177.5</v>
      </c>
      <c r="J61" s="22" t="e">
        <f t="shared" ref="J61" si="17">H61/G61*100</f>
        <v>#DIV/0!</v>
      </c>
      <c r="K61" s="36">
        <f t="shared" ref="K61" si="18">H61-D61</f>
        <v>163177.5</v>
      </c>
      <c r="L61" s="36" t="e">
        <f t="shared" ref="L61" si="19">H61/D61*100-100</f>
        <v>#DIV/0!</v>
      </c>
    </row>
    <row r="62" spans="1:12" ht="54" x14ac:dyDescent="0.25">
      <c r="A62" s="27" t="s">
        <v>85</v>
      </c>
      <c r="B62" s="30" t="s">
        <v>84</v>
      </c>
      <c r="C62" s="46">
        <v>20336500</v>
      </c>
      <c r="D62" s="46">
        <v>15446600</v>
      </c>
      <c r="E62" s="22">
        <f t="shared" si="4"/>
        <v>-4889900</v>
      </c>
      <c r="F62" s="22">
        <f t="shared" si="5"/>
        <v>75.955056179775283</v>
      </c>
      <c r="G62" s="46">
        <v>21371800</v>
      </c>
      <c r="H62" s="46">
        <v>16076800</v>
      </c>
      <c r="I62" s="22">
        <f t="shared" si="0"/>
        <v>-5295000</v>
      </c>
      <c r="J62" s="22">
        <f t="shared" si="1"/>
        <v>75.224361073938553</v>
      </c>
      <c r="K62" s="36">
        <f t="shared" si="2"/>
        <v>630200</v>
      </c>
      <c r="L62" s="36">
        <f t="shared" si="3"/>
        <v>4.0798622350549607</v>
      </c>
    </row>
    <row r="63" spans="1:12" x14ac:dyDescent="0.25">
      <c r="A63" s="27" t="s">
        <v>116</v>
      </c>
      <c r="B63" s="30" t="s">
        <v>117</v>
      </c>
      <c r="C63" s="46">
        <v>11000000</v>
      </c>
      <c r="D63" s="46">
        <v>33051636</v>
      </c>
      <c r="E63" s="22">
        <f t="shared" si="4"/>
        <v>22051636</v>
      </c>
      <c r="F63" s="22"/>
      <c r="G63" s="46">
        <v>16143696.970000001</v>
      </c>
      <c r="H63" s="46">
        <v>7058030.7599999998</v>
      </c>
      <c r="I63" s="22">
        <f t="shared" si="0"/>
        <v>-9085666.2100000009</v>
      </c>
      <c r="J63" s="22">
        <f t="shared" ref="J63:J64" si="20">H63/G63*100</f>
        <v>43.720039920942597</v>
      </c>
      <c r="K63" s="36">
        <f t="shared" si="2"/>
        <v>-25993605.240000002</v>
      </c>
      <c r="L63" s="36">
        <f t="shared" si="3"/>
        <v>-78.645442059206999</v>
      </c>
    </row>
    <row r="64" spans="1:12" x14ac:dyDescent="0.25">
      <c r="A64" s="28" t="s">
        <v>131</v>
      </c>
      <c r="B64" s="31" t="s">
        <v>133</v>
      </c>
      <c r="C64" s="48">
        <v>2500000</v>
      </c>
      <c r="D64" s="48">
        <v>2500000</v>
      </c>
      <c r="E64" s="22">
        <f t="shared" ref="E64" si="21">D64-C64</f>
        <v>0</v>
      </c>
      <c r="F64" s="22"/>
      <c r="G64" s="48">
        <v>7700000</v>
      </c>
      <c r="H64" s="48">
        <v>7700000</v>
      </c>
      <c r="I64" s="22">
        <f t="shared" ref="I64" si="22">H64-G64</f>
        <v>0</v>
      </c>
      <c r="J64" s="22">
        <f t="shared" si="20"/>
        <v>100</v>
      </c>
      <c r="K64" s="36">
        <f t="shared" si="2"/>
        <v>5200000</v>
      </c>
      <c r="L64" s="36">
        <f t="shared" si="3"/>
        <v>208</v>
      </c>
    </row>
    <row r="65" spans="1:12" ht="54" x14ac:dyDescent="0.25">
      <c r="A65" s="28" t="s">
        <v>87</v>
      </c>
      <c r="B65" s="31" t="s">
        <v>86</v>
      </c>
      <c r="C65" s="48">
        <v>64073.2</v>
      </c>
      <c r="D65" s="48">
        <v>155747.20000000001</v>
      </c>
      <c r="E65" s="18">
        <f t="shared" si="4"/>
        <v>91674.000000000015</v>
      </c>
      <c r="F65" s="18"/>
      <c r="G65" s="48"/>
      <c r="H65" s="48"/>
      <c r="I65" s="18">
        <f t="shared" si="0"/>
        <v>0</v>
      </c>
      <c r="J65" s="18"/>
      <c r="K65" s="10">
        <f t="shared" si="2"/>
        <v>-155747.20000000001</v>
      </c>
      <c r="L65" s="10">
        <f t="shared" si="3"/>
        <v>-100</v>
      </c>
    </row>
    <row r="66" spans="1:12" ht="67.5" x14ac:dyDescent="0.25">
      <c r="A66" s="27" t="s">
        <v>89</v>
      </c>
      <c r="B66" s="30" t="s">
        <v>88</v>
      </c>
      <c r="C66" s="46">
        <v>64073.2</v>
      </c>
      <c r="D66" s="46">
        <v>155747.20000000001</v>
      </c>
      <c r="E66" s="22">
        <f t="shared" si="4"/>
        <v>91674.000000000015</v>
      </c>
      <c r="F66" s="22"/>
      <c r="G66" s="46"/>
      <c r="H66" s="46"/>
      <c r="I66" s="22">
        <f t="shared" si="0"/>
        <v>0</v>
      </c>
      <c r="J66" s="22"/>
      <c r="K66" s="36">
        <f t="shared" si="2"/>
        <v>-155747.20000000001</v>
      </c>
      <c r="L66" s="36">
        <f t="shared" si="3"/>
        <v>-100</v>
      </c>
    </row>
    <row r="67" spans="1:12" ht="54" x14ac:dyDescent="0.25">
      <c r="A67" s="27" t="s">
        <v>91</v>
      </c>
      <c r="B67" s="30" t="s">
        <v>90</v>
      </c>
      <c r="C67" s="46">
        <v>64073.2</v>
      </c>
      <c r="D67" s="46">
        <v>155747.20000000001</v>
      </c>
      <c r="E67" s="22">
        <f t="shared" si="4"/>
        <v>91674.000000000015</v>
      </c>
      <c r="F67" s="22"/>
      <c r="G67" s="46"/>
      <c r="H67" s="46"/>
      <c r="I67" s="22">
        <f t="shared" si="0"/>
        <v>0</v>
      </c>
      <c r="J67" s="22"/>
      <c r="K67" s="36">
        <f t="shared" si="2"/>
        <v>-155747.20000000001</v>
      </c>
      <c r="L67" s="36">
        <f t="shared" si="3"/>
        <v>-100</v>
      </c>
    </row>
    <row r="68" spans="1:12" ht="40.5" x14ac:dyDescent="0.25">
      <c r="A68" s="28" t="s">
        <v>125</v>
      </c>
      <c r="B68" s="31" t="s">
        <v>126</v>
      </c>
      <c r="C68" s="44">
        <v>0</v>
      </c>
      <c r="D68" s="44">
        <v>0</v>
      </c>
      <c r="E68" s="18">
        <f t="shared" ref="E68:E69" si="23">D68-C68</f>
        <v>0</v>
      </c>
      <c r="F68" s="18"/>
      <c r="G68" s="44">
        <v>-2858461.48</v>
      </c>
      <c r="H68" s="44">
        <v>-2858461.48</v>
      </c>
      <c r="I68" s="18">
        <f t="shared" ref="I68:I69" si="24">H68-G68</f>
        <v>0</v>
      </c>
      <c r="J68" s="18"/>
      <c r="K68" s="10">
        <f t="shared" ref="K68:K69" si="25">H68-D68</f>
        <v>-2858461.48</v>
      </c>
      <c r="L68" s="10"/>
    </row>
    <row r="69" spans="1:12" ht="40.5" x14ac:dyDescent="0.25">
      <c r="A69" s="27" t="s">
        <v>127</v>
      </c>
      <c r="B69" s="30" t="s">
        <v>128</v>
      </c>
      <c r="C69" s="43">
        <v>0</v>
      </c>
      <c r="D69" s="43">
        <v>0</v>
      </c>
      <c r="E69" s="22">
        <f t="shared" si="23"/>
        <v>0</v>
      </c>
      <c r="F69" s="22"/>
      <c r="G69" s="43">
        <v>-2858461.48</v>
      </c>
      <c r="H69" s="43">
        <v>-2858461.48</v>
      </c>
      <c r="I69" s="22">
        <f t="shared" si="24"/>
        <v>0</v>
      </c>
      <c r="J69" s="22"/>
      <c r="K69" s="36">
        <f t="shared" si="25"/>
        <v>-2858461.48</v>
      </c>
      <c r="L69" s="36"/>
    </row>
  </sheetData>
  <autoFilter ref="A5:L69"/>
  <mergeCells count="13">
    <mergeCell ref="A1:L1"/>
    <mergeCell ref="C3:F3"/>
    <mergeCell ref="G3:J3"/>
    <mergeCell ref="B3:B5"/>
    <mergeCell ref="A3:A5"/>
    <mergeCell ref="K3:L4"/>
    <mergeCell ref="C4:C5"/>
    <mergeCell ref="D4:D5"/>
    <mergeCell ref="E4:F4"/>
    <mergeCell ref="G4:G5"/>
    <mergeCell ref="H4:H5"/>
    <mergeCell ref="I4:J4"/>
    <mergeCell ref="K2:L2"/>
  </mergeCells>
  <pageMargins left="0" right="0" top="0" bottom="0" header="0" footer="0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кв.2022-2023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ChopEA</cp:lastModifiedBy>
  <cp:lastPrinted>2023-04-27T05:34:54Z</cp:lastPrinted>
  <dcterms:created xsi:type="dcterms:W3CDTF">2019-07-24T07:17:37Z</dcterms:created>
  <dcterms:modified xsi:type="dcterms:W3CDTF">2023-10-20T07:08:08Z</dcterms:modified>
</cp:coreProperties>
</file>