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3335" windowHeight="7680"/>
  </bookViews>
  <sheets>
    <sheet name="1 кв.2022-2023" sheetId="1" r:id="rId1"/>
  </sheets>
  <definedNames>
    <definedName name="_xlnm._FilterDatabase" localSheetId="0" hidden="1">'1 кв.2022-2023'!$A$5:$L$67</definedName>
  </definedNames>
  <calcPr calcId="144525"/>
</workbook>
</file>

<file path=xl/calcChain.xml><?xml version="1.0" encoding="utf-8"?>
<calcChain xmlns="http://schemas.openxmlformats.org/spreadsheetml/2006/main">
  <c r="D7" i="1" l="1"/>
  <c r="J51" i="1" l="1"/>
  <c r="K67" i="1" l="1"/>
  <c r="I67" i="1"/>
  <c r="E67" i="1"/>
  <c r="K66" i="1"/>
  <c r="I66" i="1"/>
  <c r="E66" i="1"/>
  <c r="L65" i="1"/>
  <c r="K65" i="1"/>
  <c r="I65" i="1"/>
  <c r="E65" i="1"/>
  <c r="L64" i="1"/>
  <c r="K64" i="1"/>
  <c r="L63" i="1"/>
  <c r="K63" i="1"/>
  <c r="L62" i="1"/>
  <c r="K62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K51" i="1"/>
  <c r="L50" i="1"/>
  <c r="K50" i="1"/>
  <c r="K49" i="1"/>
  <c r="L48" i="1"/>
  <c r="K48" i="1"/>
  <c r="L47" i="1"/>
  <c r="K47" i="1"/>
  <c r="L46" i="1"/>
  <c r="K46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I64" i="1"/>
  <c r="I63" i="1"/>
  <c r="I62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I51" i="1"/>
  <c r="J50" i="1"/>
  <c r="I50" i="1"/>
  <c r="J49" i="1"/>
  <c r="I49" i="1"/>
  <c r="I48" i="1"/>
  <c r="J47" i="1"/>
  <c r="I47" i="1"/>
  <c r="J46" i="1"/>
  <c r="I46" i="1"/>
  <c r="J45" i="1"/>
  <c r="I45" i="1"/>
  <c r="J44" i="1"/>
  <c r="I44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I36" i="1"/>
  <c r="J35" i="1"/>
  <c r="I35" i="1"/>
  <c r="J34" i="1"/>
  <c r="I34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E64" i="1"/>
  <c r="E63" i="1"/>
  <c r="E62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E51" i="1"/>
  <c r="F50" i="1"/>
  <c r="E50" i="1"/>
  <c r="E49" i="1"/>
  <c r="E48" i="1"/>
  <c r="F47" i="1"/>
  <c r="E47" i="1"/>
  <c r="F46" i="1"/>
  <c r="E46" i="1"/>
  <c r="E45" i="1"/>
  <c r="F44" i="1"/>
  <c r="E44" i="1"/>
  <c r="E43" i="1"/>
  <c r="F42" i="1"/>
  <c r="E42" i="1"/>
  <c r="F41" i="1"/>
  <c r="E41" i="1"/>
  <c r="F40" i="1"/>
  <c r="E40" i="1"/>
  <c r="F39" i="1"/>
  <c r="E39" i="1"/>
  <c r="F38" i="1"/>
  <c r="E38" i="1"/>
  <c r="E37" i="1"/>
  <c r="E36" i="1"/>
  <c r="E35" i="1"/>
  <c r="E34" i="1"/>
  <c r="E33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L6" i="1"/>
  <c r="K6" i="1"/>
  <c r="J6" i="1"/>
  <c r="I6" i="1"/>
  <c r="F6" i="1"/>
  <c r="E6" i="1"/>
</calcChain>
</file>

<file path=xl/sharedStrings.xml><?xml version="1.0" encoding="utf-8"?>
<sst xmlns="http://schemas.openxmlformats.org/spreadsheetml/2006/main" count="141" uniqueCount="136">
  <si>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</si>
  <si>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</si>
  <si>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</si>
  <si>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</si>
  <si>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</si>
  <si>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</si>
  <si>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</si>
  <si>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</si>
  <si>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</si>
  <si>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</si>
  <si>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</si>
  <si>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</si>
  <si>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оказания платных услуг (работ)</t>
  </si>
  <si>
    <t>Доходы от компенсации затрат государства</t>
  </si>
  <si>
    <t>КВД</t>
  </si>
  <si>
    <t>Наименование КВД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</si>
  <si>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</si>
  <si>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</si>
  <si>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</si>
  <si>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</si>
  <si>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</si>
  <si>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Невыясненные поступления</t>
  </si>
  <si>
    <t>Единица измерения руб.</t>
  </si>
  <si>
    <t>Доходы бюджета - Всего</t>
  </si>
  <si>
    <t>00085000000000000000</t>
  </si>
  <si>
    <t>00010000000000000000</t>
  </si>
  <si>
    <t>00010100000000000000</t>
  </si>
  <si>
    <t>00010300000000000000</t>
  </si>
  <si>
    <t>00010500000000000000</t>
  </si>
  <si>
    <t>00010501000000000110</t>
  </si>
  <si>
    <t>00010502000020000110</t>
  </si>
  <si>
    <t>00010503000010000110</t>
  </si>
  <si>
    <t>00010504000020000110</t>
  </si>
  <si>
    <t>00010800000000000000</t>
  </si>
  <si>
    <t>00011100000000000000</t>
  </si>
  <si>
    <t>00011109000000000120</t>
  </si>
  <si>
    <t>00011200000000000000</t>
  </si>
  <si>
    <t>ДОХОДЫ ОТ ОКАЗАНИЯ ПЛАТНЫХ УСЛУГ И КОМПЕНСАЦИИ ЗАТРАТ ГОСУДАРСТВА</t>
  </si>
  <si>
    <t>00011300000000000000</t>
  </si>
  <si>
    <t>00011301000000000130</t>
  </si>
  <si>
    <t>00011302000000000130</t>
  </si>
  <si>
    <t>00011400000000000000</t>
  </si>
  <si>
    <t>00011402000000000000</t>
  </si>
  <si>
    <t>00011406000000000430</t>
  </si>
  <si>
    <t>00011600000000000000</t>
  </si>
  <si>
    <t>00011700000000000000</t>
  </si>
  <si>
    <t>00011701000000000180</t>
  </si>
  <si>
    <t>Инициативные платежи</t>
  </si>
  <si>
    <t>00011715000000000150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</si>
  <si>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</si>
  <si>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</si>
  <si>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</si>
  <si>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</si>
  <si>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</si>
  <si>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</si>
  <si>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</si>
  <si>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</si>
  <si>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на поддержку мер по обеспечению сбалансированности бюджетов</t>
  </si>
  <si>
    <t>00020215002000000150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</si>
  <si>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</si>
  <si>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</si>
  <si>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</si>
  <si>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</si>
  <si>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</si>
  <si>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</si>
  <si>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</si>
  <si>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</si>
  <si>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на поддержку отрасли культуры</t>
  </si>
  <si>
    <t>00020225519000000150</t>
  </si>
  <si>
    <t>Прочие субсидии</t>
  </si>
  <si>
    <t>00020229999000000150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</si>
  <si>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</si>
  <si>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</si>
  <si>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</si>
  <si>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</si>
  <si>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</si>
  <si>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</si>
  <si>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</si>
  <si>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</si>
  <si>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Прочие субвенции</t>
  </si>
  <si>
    <t>00020239999000000150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</si>
  <si>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</si>
  <si>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</si>
  <si>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</si>
  <si>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</si>
  <si>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</si>
  <si>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</si>
  <si>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</si>
  <si>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</si>
  <si>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</si>
  <si>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</si>
  <si>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</si>
  <si>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</si>
  <si>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00020219999000000150</t>
  </si>
  <si>
    <t>Прочие дотации</t>
  </si>
  <si>
    <t>00010102000010000110</t>
  </si>
  <si>
    <t>Налог на доходы физических лиц</t>
  </si>
  <si>
    <t>00010302000010000110</t>
  </si>
  <si>
    <t>Акцизы по подакцизным товарам (продукции), производимым на территории Российской Федерации</t>
  </si>
  <si>
    <t>00010803000010000110</t>
  </si>
  <si>
    <t>Государственная пошлина по делам, рассматриваемым в судах общей юрисдикции, мировыми судьями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</si>
  <si>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</si>
  <si>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</si>
  <si>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00011201000010000120</t>
  </si>
  <si>
    <t>Плата за негативное воздействие на окружающую среду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</si>
  <si>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</si>
  <si>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</si>
  <si>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</si>
  <si>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</si>
  <si>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</si>
  <si>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</si>
  <si>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00011610000000000140</t>
  </si>
  <si>
    <t>Платежи в целях возмещения причиненного ущерба (убытков)</t>
  </si>
  <si>
    <t>00020220077000000150</t>
  </si>
  <si>
    <t>Субсидии бюджетам на софинансирование капитальных вложений в объекты муниципальной собственности</t>
  </si>
  <si>
    <t>00020225511000000150</t>
  </si>
  <si>
    <t>Субсидии бюджетам на проведение комплексных кадастровых работ</t>
  </si>
  <si>
    <t>00020225750000000150</t>
  </si>
  <si>
    <t>Субсидии бюджетам на реализацию мероприятий по модернизации школьных систем образования</t>
  </si>
  <si>
    <t>00020249999000000150</t>
  </si>
  <si>
    <t>Прочие межбюджетные трансферты, передаваемые бюджетам</t>
  </si>
  <si>
    <t xml:space="preserve">Отклонение в части исполнения </t>
  </si>
  <si>
    <t>Исполнено</t>
  </si>
  <si>
    <t>Отклонение</t>
  </si>
  <si>
    <t>сумма</t>
  </si>
  <si>
    <t>% исполнения плана</t>
  </si>
  <si>
    <t>Сумма</t>
  </si>
  <si>
    <t>%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</si>
  <si>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</si>
  <si>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</si>
  <si>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</si>
  <si>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</si>
  <si>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</si>
  <si>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</si>
  <si>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r>
      <t xml:space="preserve">Сведения об исполнении доходов бюджета МР "Усть-Цилемский" </t>
    </r>
    <r>
      <rPr>
        <b/>
        <u/>
        <sz val="10"/>
        <rFont val="MS Sans Serif"/>
        <family val="2"/>
        <charset val="204"/>
      </rPr>
      <t>за 2023 г</t>
    </r>
    <r>
      <rPr>
        <b/>
        <sz val="10"/>
        <rFont val="MS Sans Serif"/>
        <family val="2"/>
        <charset val="204"/>
      </rPr>
      <t>. на 01.04.2023 г., а также в сравнении с доходами на 01.04.2022 г.</t>
    </r>
  </si>
  <si>
    <t>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</si>
</sst>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sz val="8"/>
      <color rgb="FF000000"/>
      <name val="Arial"/>
      <family val="2"/>
      <charset val="204"/>
    </font>
    <font>
      <b/>
      <sz val="9"/>
      <name val="Arial Narrow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name val="MS Sans Serif"/>
      <family val="2"/>
      <charset val="204"/>
    </font>
    <font>
      <sz val="11"/>
      <name val="Calibri"/>
      <family val="2"/>
      <charset val="204"/>
      <scheme val="minor"/>
    </font>
    <font>
      <sz val="9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9"/>
      <color rgb="FF000000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9"/>
      <color theme="1"/>
      <name val="Arial Narrow"/>
      <family val="2"/>
      <charset val="204"/>
    </font>
    <font>
      <b/>
      <u/>
      <sz val="10"/>
      <name val="MS Sans Serif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B9CDE5"/>
      </patternFill>
    </fill>
    <fill>
      <patternFill patternType="solid">
        <fgColor rgb="FFFFD5AB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 style="medium">
        <color rgb="FF95B3D7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3" fillId="0" borderId="2">
      <alignment horizontal="center"/>
    </xf>
    <xf numFmtId="0" fontId="3" fillId="0" borderId="3">
      <alignment horizontal="left" wrapText="1" indent="2"/>
    </xf>
    <xf numFmtId="4" fontId="3" fillId="0" borderId="2">
      <alignment horizontal="right"/>
    </xf>
    <xf numFmtId="0" fontId="5" fillId="0" borderId="4">
      <alignment horizontal="left" wrapText="1"/>
    </xf>
    <xf numFmtId="4" fontId="6" fillId="2" borderId="5">
      <alignment horizontal="right" vertical="top" shrinkToFit="1"/>
    </xf>
    <xf numFmtId="4" fontId="6" fillId="3" borderId="6">
      <alignment horizontal="right" vertical="top" shrinkToFit="1"/>
    </xf>
    <xf numFmtId="4" fontId="7" fillId="0" borderId="6">
      <alignment horizontal="right" vertical="top" shrinkToFit="1"/>
    </xf>
    <xf numFmtId="4" fontId="6" fillId="2" borderId="5">
      <alignment horizontal="right" vertical="top" shrinkToFit="1"/>
    </xf>
    <xf numFmtId="4" fontId="6" fillId="3" borderId="6">
      <alignment horizontal="right" vertical="top" shrinkToFit="1"/>
    </xf>
    <xf numFmtId="4" fontId="8" fillId="4" borderId="7">
      <alignment horizontal="right" vertical="top" wrapText="1" shrinkToFit="1"/>
    </xf>
    <xf numFmtId="4" fontId="7" fillId="0" borderId="6">
      <alignment horizontal="right" vertical="top" shrinkToFit="1"/>
    </xf>
    <xf numFmtId="4" fontId="7" fillId="0" borderId="6">
      <alignment horizontal="right" vertical="top" shrinkToFit="1"/>
    </xf>
    <xf numFmtId="4" fontId="7" fillId="0" borderId="6">
      <alignment horizontal="right" vertical="top" shrinkToFit="1"/>
    </xf>
    <xf numFmtId="49" fontId="7" fillId="0" borderId="6">
      <alignment horizontal="center" vertical="top" shrinkToFit="1"/>
    </xf>
    <xf numFmtId="0" fontId="7" fillId="0" borderId="6">
      <alignment horizontal="left" vertical="top" wrapText="1"/>
    </xf>
    <xf numFmtId="49" fontId="7" fillId="0" borderId="6">
      <alignment horizontal="center" vertical="top" shrinkToFit="1"/>
    </xf>
    <xf numFmtId="0" fontId="7" fillId="0" borderId="6">
      <alignment horizontal="left" vertical="top" wrapText="1"/>
    </xf>
    <xf numFmtId="4" fontId="6" fillId="2" borderId="8">
      <alignment horizontal="right" vertical="top" shrinkToFit="1"/>
    </xf>
    <xf numFmtId="4" fontId="6" fillId="3" borderId="9">
      <alignment horizontal="right" vertical="top" shrinkToFit="1"/>
    </xf>
    <xf numFmtId="4" fontId="7" fillId="0" borderId="9">
      <alignment horizontal="right" vertical="top" shrinkToFit="1"/>
    </xf>
    <xf numFmtId="4" fontId="7" fillId="0" borderId="9">
      <alignment horizontal="right" vertical="top" shrinkToFit="1"/>
    </xf>
    <xf numFmtId="4" fontId="15" fillId="3" borderId="6">
      <alignment horizontal="right" vertical="top" shrinkToFit="1"/>
    </xf>
    <xf numFmtId="4" fontId="15" fillId="2" borderId="8">
      <alignment horizontal="right" vertical="top" shrinkToFit="1"/>
    </xf>
    <xf numFmtId="0" fontId="17" fillId="0" borderId="0"/>
    <xf numFmtId="0" fontId="7" fillId="0" borderId="0">
      <alignment horizontal="right" vertical="top" wrapText="1"/>
    </xf>
    <xf numFmtId="49" fontId="6" fillId="0" borderId="10">
      <alignment horizontal="center" vertical="center" wrapText="1"/>
    </xf>
    <xf numFmtId="49" fontId="8" fillId="4" borderId="11">
      <alignment horizontal="center" vertical="top" shrinkToFit="1"/>
    </xf>
    <xf numFmtId="0" fontId="8" fillId="4" borderId="7">
      <alignment horizontal="left" vertical="top" wrapText="1"/>
    </xf>
    <xf numFmtId="4" fontId="8" fillId="4" borderId="7">
      <alignment horizontal="right" vertical="top" shrinkToFit="1"/>
    </xf>
    <xf numFmtId="4" fontId="8" fillId="4" borderId="12">
      <alignment horizontal="right" vertical="top" shrinkToFit="1"/>
    </xf>
    <xf numFmtId="49" fontId="6" fillId="2" borderId="13">
      <alignment horizontal="center" vertical="top" shrinkToFit="1"/>
    </xf>
    <xf numFmtId="0" fontId="6" fillId="2" borderId="5">
      <alignment horizontal="left" vertical="top" wrapText="1"/>
    </xf>
    <xf numFmtId="4" fontId="6" fillId="2" borderId="8">
      <alignment horizontal="right" vertical="top" shrinkToFit="1"/>
    </xf>
    <xf numFmtId="49" fontId="6" fillId="3" borderId="14">
      <alignment horizontal="center" vertical="top" shrinkToFit="1"/>
    </xf>
    <xf numFmtId="0" fontId="6" fillId="3" borderId="6">
      <alignment horizontal="left" vertical="top" wrapText="1"/>
    </xf>
    <xf numFmtId="4" fontId="6" fillId="3" borderId="6">
      <alignment horizontal="right" vertical="top" shrinkToFit="1"/>
    </xf>
    <xf numFmtId="4" fontId="6" fillId="3" borderId="9">
      <alignment horizontal="right" vertical="top" shrinkToFit="1"/>
    </xf>
    <xf numFmtId="4" fontId="8" fillId="5" borderId="15">
      <alignment horizontal="right" shrinkToFit="1"/>
    </xf>
    <xf numFmtId="4" fontId="8" fillId="5" borderId="16">
      <alignment horizontal="right" shrinkToFit="1"/>
    </xf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16" fillId="0" borderId="0"/>
    <xf numFmtId="4" fontId="7" fillId="0" borderId="6">
      <alignment horizontal="right" vertical="top" shrinkToFit="1"/>
    </xf>
    <xf numFmtId="0" fontId="3" fillId="0" borderId="4">
      <alignment horizontal="left" wrapText="1"/>
    </xf>
    <xf numFmtId="4" fontId="6" fillId="2" borderId="5">
      <alignment horizontal="right" vertical="top" shrinkToFit="1"/>
    </xf>
    <xf numFmtId="4" fontId="6" fillId="3" borderId="6">
      <alignment horizontal="right" vertical="top" shrinkToFit="1"/>
    </xf>
    <xf numFmtId="4" fontId="6" fillId="3" borderId="6">
      <alignment horizontal="right" vertical="top" shrinkToFit="1"/>
    </xf>
    <xf numFmtId="4" fontId="8" fillId="4" borderId="7">
      <alignment horizontal="right" vertical="top" wrapText="1" shrinkToFit="1"/>
    </xf>
    <xf numFmtId="4" fontId="6" fillId="2" borderId="8">
      <alignment horizontal="right" vertical="top" shrinkToFit="1"/>
    </xf>
    <xf numFmtId="4" fontId="6" fillId="3" borderId="9">
      <alignment horizontal="right" vertical="top" shrinkToFit="1"/>
    </xf>
    <xf numFmtId="0" fontId="7" fillId="0" borderId="6">
      <alignment horizontal="left" vertical="top" wrapText="1"/>
    </xf>
    <xf numFmtId="49" fontId="18" fillId="0" borderId="14">
      <alignment horizontal="center" vertical="top" shrinkToFit="1"/>
    </xf>
    <xf numFmtId="4" fontId="7" fillId="0" borderId="9">
      <alignment horizontal="right" vertical="top" shrinkToFit="1"/>
    </xf>
  </cellStyleXfs>
  <cellXfs count="61">
    <xf numFmtId="0" fontId="0" fillId="0" borderId="0" xfId="0"/>
    <xf numFmtId="0" fontId="2" fillId="0" borderId="0" xfId="0" applyFont="1" applyFill="1" applyBorder="1" applyAlignment="1" applyProtection="1"/>
    <xf numFmtId="0" fontId="10" fillId="0" borderId="0" xfId="0" applyFont="1" applyFill="1" applyBorder="1"/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11" fillId="0" borderId="1" xfId="15" applyNumberFormat="1" applyFont="1" applyFill="1" applyBorder="1" applyAlignment="1" applyProtection="1">
      <alignment horizontal="right" vertical="center" shrinkToFit="1"/>
    </xf>
    <xf numFmtId="0" fontId="13" fillId="0" borderId="1" xfId="0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 applyProtection="1">
      <alignment horizontal="right" vertical="center" wrapText="1"/>
    </xf>
    <xf numFmtId="4" fontId="4" fillId="0" borderId="1" xfId="7" applyNumberFormat="1" applyFont="1" applyFill="1" applyBorder="1" applyAlignment="1" applyProtection="1">
      <alignment horizontal="right" vertical="center"/>
    </xf>
    <xf numFmtId="4" fontId="13" fillId="0" borderId="1" xfId="0" applyNumberFormat="1" applyFont="1" applyFill="1" applyBorder="1" applyAlignment="1">
      <alignment horizontal="right" vertical="center" wrapText="1"/>
    </xf>
    <xf numFmtId="4" fontId="12" fillId="0" borderId="17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13" fillId="0" borderId="17" xfId="0" applyNumberFormat="1" applyFont="1" applyFill="1" applyBorder="1" applyAlignment="1">
      <alignment horizontal="right" vertical="center" wrapText="1"/>
    </xf>
    <xf numFmtId="49" fontId="4" fillId="0" borderId="1" xfId="3" applyNumberFormat="1" applyFont="1" applyFill="1" applyBorder="1" applyAlignment="1" applyProtection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4" fontId="4" fillId="0" borderId="1" xfId="7" applyFont="1" applyFill="1" applyBorder="1" applyAlignment="1" applyProtection="1">
      <alignment horizontal="right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left" vertical="center" wrapText="1"/>
    </xf>
    <xf numFmtId="4" fontId="4" fillId="6" borderId="1" xfId="1" applyNumberFormat="1" applyFont="1" applyFill="1" applyBorder="1" applyAlignment="1" applyProtection="1">
      <alignment horizontal="right" vertical="center" wrapText="1"/>
    </xf>
    <xf numFmtId="4" fontId="11" fillId="0" borderId="1" xfId="7" applyFont="1" applyFill="1" applyBorder="1" applyAlignment="1" applyProtection="1">
      <alignment horizontal="right" vertical="center"/>
    </xf>
    <xf numFmtId="4" fontId="4" fillId="6" borderId="1" xfId="7" applyFont="1" applyFill="1" applyBorder="1" applyAlignment="1" applyProtection="1">
      <alignment horizontal="right" vertical="center"/>
    </xf>
    <xf numFmtId="4" fontId="13" fillId="6" borderId="1" xfId="0" applyNumberFormat="1" applyFont="1" applyFill="1" applyBorder="1" applyAlignment="1">
      <alignment horizontal="right" vertical="center" wrapText="1"/>
    </xf>
    <xf numFmtId="4" fontId="13" fillId="6" borderId="17" xfId="0" applyNumberFormat="1" applyFont="1" applyFill="1" applyBorder="1" applyAlignment="1">
      <alignment horizontal="right" vertical="center" wrapText="1"/>
    </xf>
    <xf numFmtId="4" fontId="4" fillId="0" borderId="1" xfId="4" applyNumberFormat="1" applyFont="1" applyFill="1" applyBorder="1" applyAlignment="1" applyProtection="1">
      <alignment horizontal="right" vertical="center" wrapText="1"/>
    </xf>
    <xf numFmtId="4" fontId="4" fillId="0" borderId="1" xfId="15" applyNumberFormat="1" applyFont="1" applyFill="1" applyBorder="1" applyAlignment="1" applyProtection="1">
      <alignment horizontal="right" vertical="center" shrinkToFi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4" fontId="13" fillId="0" borderId="1" xfId="26" applyNumberFormat="1" applyFont="1" applyFill="1" applyBorder="1" applyAlignment="1" applyProtection="1">
      <alignment horizontal="right" vertical="center" shrinkToFit="1"/>
    </xf>
    <xf numFmtId="4" fontId="13" fillId="0" borderId="1" xfId="13" applyNumberFormat="1" applyFont="1" applyFill="1" applyBorder="1" applyAlignment="1" applyProtection="1">
      <alignment horizontal="right" vertical="center" shrinkToFit="1"/>
    </xf>
    <xf numFmtId="4" fontId="12" fillId="0" borderId="1" xfId="12" applyNumberFormat="1" applyFont="1" applyFill="1" applyBorder="1" applyAlignment="1" applyProtection="1">
      <alignment horizontal="right" vertical="center" shrinkToFit="1"/>
    </xf>
    <xf numFmtId="4" fontId="12" fillId="0" borderId="1" xfId="27" applyNumberFormat="1" applyFont="1" applyFill="1" applyBorder="1" applyAlignment="1" applyProtection="1">
      <alignment horizontal="right" vertical="center" shrinkToFit="1"/>
    </xf>
    <xf numFmtId="4" fontId="11" fillId="0" borderId="1" xfId="1" applyNumberFormat="1" applyFont="1" applyFill="1" applyBorder="1" applyAlignment="1" applyProtection="1">
      <alignment horizontal="right" vertical="center" wrapText="1"/>
    </xf>
    <xf numFmtId="4" fontId="12" fillId="0" borderId="1" xfId="26" applyNumberFormat="1" applyFont="1" applyFill="1" applyBorder="1" applyAlignment="1" applyProtection="1">
      <alignment horizontal="right" vertical="center" shrinkToFit="1"/>
    </xf>
    <xf numFmtId="4" fontId="12" fillId="0" borderId="1" xfId="13" applyNumberFormat="1" applyFont="1" applyFill="1" applyBorder="1" applyAlignment="1" applyProtection="1">
      <alignment horizontal="right" vertical="center" shrinkToFit="1"/>
    </xf>
    <xf numFmtId="4" fontId="13" fillId="0" borderId="1" xfId="18" applyNumberFormat="1" applyFont="1" applyFill="1" applyBorder="1" applyAlignment="1" applyProtection="1">
      <alignment horizontal="right" vertical="center" shrinkToFit="1"/>
    </xf>
    <xf numFmtId="4" fontId="13" fillId="0" borderId="1" xfId="19" applyNumberFormat="1" applyFont="1" applyFill="1" applyBorder="1" applyAlignment="1" applyProtection="1">
      <alignment horizontal="right" vertical="center" shrinkToFit="1"/>
    </xf>
    <xf numFmtId="4" fontId="12" fillId="0" borderId="1" xfId="18" applyNumberFormat="1" applyFont="1" applyFill="1" applyBorder="1" applyAlignment="1" applyProtection="1">
      <alignment horizontal="right" vertical="center" shrinkToFit="1"/>
    </xf>
    <xf numFmtId="4" fontId="12" fillId="0" borderId="1" xfId="19" applyNumberFormat="1" applyFont="1" applyFill="1" applyBorder="1" applyAlignment="1" applyProtection="1">
      <alignment horizontal="right" vertical="center" shrinkToFit="1"/>
    </xf>
    <xf numFmtId="4" fontId="14" fillId="0" borderId="1" xfId="0" applyNumberFormat="1" applyFont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3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 applyProtection="1">
      <alignment horizontal="center"/>
    </xf>
  </cellXfs>
  <cellStyles count="61">
    <cellStyle name="br" xfId="46"/>
    <cellStyle name="col" xfId="45"/>
    <cellStyle name="ex58" xfId="42"/>
    <cellStyle name="ex59" xfId="43"/>
    <cellStyle name="ex60" xfId="31"/>
    <cellStyle name="ex61" xfId="14"/>
    <cellStyle name="ex61 2" xfId="55"/>
    <cellStyle name="ex61 3" xfId="32"/>
    <cellStyle name="ex62" xfId="33"/>
    <cellStyle name="ex63" xfId="34"/>
    <cellStyle name="ex64" xfId="9"/>
    <cellStyle name="ex64 2" xfId="52"/>
    <cellStyle name="ex64 3" xfId="35"/>
    <cellStyle name="ex65" xfId="22"/>
    <cellStyle name="ex65 2" xfId="56"/>
    <cellStyle name="ex65 3" xfId="36"/>
    <cellStyle name="ex66" xfId="12"/>
    <cellStyle name="ex67" xfId="27"/>
    <cellStyle name="ex67 2" xfId="37"/>
    <cellStyle name="ex68" xfId="10"/>
    <cellStyle name="ex68 2" xfId="53"/>
    <cellStyle name="ex68 3" xfId="38"/>
    <cellStyle name="ex69" xfId="23"/>
    <cellStyle name="ex69 2" xfId="57"/>
    <cellStyle name="ex69 3" xfId="39"/>
    <cellStyle name="ex70" xfId="26"/>
    <cellStyle name="ex70 2" xfId="40"/>
    <cellStyle name="ex71" xfId="13"/>
    <cellStyle name="ex71 2" xfId="54"/>
    <cellStyle name="ex71 3" xfId="41"/>
    <cellStyle name="ex72" xfId="11"/>
    <cellStyle name="ex72 2" xfId="59"/>
    <cellStyle name="ex73" xfId="25"/>
    <cellStyle name="ex73 2" xfId="58"/>
    <cellStyle name="ex74" xfId="18"/>
    <cellStyle name="ex74 2" xfId="50"/>
    <cellStyle name="ex75" xfId="19"/>
    <cellStyle name="ex75 2" xfId="60"/>
    <cellStyle name="ex76" xfId="15"/>
    <cellStyle name="ex77" xfId="24"/>
    <cellStyle name="ex79" xfId="20"/>
    <cellStyle name="ex80" xfId="21"/>
    <cellStyle name="ex81" xfId="16"/>
    <cellStyle name="ex86" xfId="17"/>
    <cellStyle name="st57" xfId="29"/>
    <cellStyle name="style0" xfId="47"/>
    <cellStyle name="td" xfId="48"/>
    <cellStyle name="tr" xfId="44"/>
    <cellStyle name="xl_bot_header" xfId="30"/>
    <cellStyle name="xl29" xfId="8"/>
    <cellStyle name="xl29 2" xfId="51"/>
    <cellStyle name="xl31" xfId="6"/>
    <cellStyle name="xl44" xfId="5"/>
    <cellStyle name="xl46" xfId="7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49"/>
    <cellStyle name="Обычный 7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Q13" sqref="Q13"/>
    </sheetView>
  </sheetViews>
  <sheetFormatPr defaultRowHeight="15" x14ac:dyDescent="0.25"/>
  <cols>
    <col min="1" max="1" width="18.28515625" customWidth="1"/>
    <col min="2" max="2" width="54.85546875" customWidth="1"/>
    <col min="3" max="12" width="12.7109375" customWidth="1"/>
  </cols>
  <sheetData>
    <row r="1" spans="1:12" x14ac:dyDescent="0.25">
      <c r="A1" s="48" t="s">
        <v>134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60" t="s">
        <v>22</v>
      </c>
      <c r="L2" s="60"/>
    </row>
    <row r="3" spans="1:12" x14ac:dyDescent="0.25">
      <c r="A3" s="53" t="s">
        <v>14</v>
      </c>
      <c r="B3" s="53" t="s">
        <v>15</v>
      </c>
      <c r="C3" s="49">
        <v>2022</v>
      </c>
      <c r="D3" s="49"/>
      <c r="E3" s="49"/>
      <c r="F3" s="49"/>
      <c r="G3" s="50">
        <v>2023</v>
      </c>
      <c r="H3" s="51"/>
      <c r="I3" s="51"/>
      <c r="J3" s="52"/>
      <c r="K3" s="54" t="s">
        <v>121</v>
      </c>
      <c r="L3" s="55"/>
    </row>
    <row r="4" spans="1:12" ht="15" customHeight="1" x14ac:dyDescent="0.25">
      <c r="A4" s="53"/>
      <c r="B4" s="53"/>
      <c r="C4" s="58" t="s">
        <v>135</v>
      </c>
      <c r="D4" s="59" t="s">
        <v>122</v>
      </c>
      <c r="E4" s="50" t="s">
        <v>123</v>
      </c>
      <c r="F4" s="52"/>
      <c r="G4" s="58" t="s">
        <v>135</v>
      </c>
      <c r="H4" s="59" t="s">
        <v>122</v>
      </c>
      <c r="I4" s="50" t="s">
        <v>123</v>
      </c>
      <c r="J4" s="52"/>
      <c r="K4" s="56"/>
      <c r="L4" s="57"/>
    </row>
    <row r="5" spans="1:12" ht="27" x14ac:dyDescent="0.25">
      <c r="A5" s="53"/>
      <c r="B5" s="53"/>
      <c r="C5" s="58"/>
      <c r="D5" s="59"/>
      <c r="E5" s="16" t="s">
        <v>124</v>
      </c>
      <c r="F5" s="16" t="s">
        <v>125</v>
      </c>
      <c r="G5" s="58"/>
      <c r="H5" s="59"/>
      <c r="I5" s="16" t="s">
        <v>124</v>
      </c>
      <c r="J5" s="16" t="s">
        <v>125</v>
      </c>
      <c r="K5" s="17" t="s">
        <v>126</v>
      </c>
      <c r="L5" s="18" t="s">
        <v>127</v>
      </c>
    </row>
    <row r="6" spans="1:12" x14ac:dyDescent="0.25">
      <c r="A6" s="9" t="s">
        <v>24</v>
      </c>
      <c r="B6" s="4" t="s">
        <v>23</v>
      </c>
      <c r="C6" s="11">
        <v>1035169359.33</v>
      </c>
      <c r="D6" s="11">
        <v>241702201.56000003</v>
      </c>
      <c r="E6" s="19">
        <f>D6-C6</f>
        <v>-793467157.76999998</v>
      </c>
      <c r="F6" s="19">
        <f>D6/C6*100</f>
        <v>23.34904905960882</v>
      </c>
      <c r="G6" s="11">
        <v>1184356476.49</v>
      </c>
      <c r="H6" s="11">
        <v>252545843.00999999</v>
      </c>
      <c r="I6" s="19">
        <f>H6-G6</f>
        <v>-931810633.48000002</v>
      </c>
      <c r="J6" s="19">
        <f>H6/G6*100</f>
        <v>21.323465360568942</v>
      </c>
      <c r="K6" s="10">
        <f>H6-D6</f>
        <v>10843641.449999958</v>
      </c>
      <c r="L6" s="10">
        <f>H6/D6*100-100</f>
        <v>4.4863643690511168</v>
      </c>
    </row>
    <row r="7" spans="1:12" x14ac:dyDescent="0.25">
      <c r="A7" s="20" t="s">
        <v>25</v>
      </c>
      <c r="B7" s="21" t="s">
        <v>0</v>
      </c>
      <c r="C7" s="22">
        <v>212524150</v>
      </c>
      <c r="D7" s="22">
        <f>D8+D10+D12+D17+D19+D22+D24+D27+D30+D35</f>
        <v>47607694.680000015</v>
      </c>
      <c r="E7" s="24">
        <f>D7-C7</f>
        <v>-164916455.31999999</v>
      </c>
      <c r="F7" s="24">
        <f>D7/C7*100</f>
        <v>22.401075209570305</v>
      </c>
      <c r="G7" s="22">
        <v>234240500</v>
      </c>
      <c r="H7" s="22">
        <v>39263512.390000001</v>
      </c>
      <c r="I7" s="24">
        <f t="shared" ref="I7:I64" si="0">H7-G7</f>
        <v>-194976987.61000001</v>
      </c>
      <c r="J7" s="24">
        <f t="shared" ref="J7:J60" si="1">H7/G7*100</f>
        <v>16.762051135478281</v>
      </c>
      <c r="K7" s="22">
        <f t="shared" ref="K7:K64" si="2">H7-D7</f>
        <v>-8344182.290000014</v>
      </c>
      <c r="L7" s="22">
        <f t="shared" ref="L7:L64" si="3">H7/D7*100-100</f>
        <v>-17.52696144202379</v>
      </c>
    </row>
    <row r="8" spans="1:12" x14ac:dyDescent="0.25">
      <c r="A8" s="9" t="s">
        <v>26</v>
      </c>
      <c r="B8" s="4" t="s">
        <v>1</v>
      </c>
      <c r="C8" s="35">
        <v>178156000</v>
      </c>
      <c r="D8" s="36">
        <v>38682476.350000001</v>
      </c>
      <c r="E8" s="19">
        <f t="shared" ref="E8:E64" si="4">D8-C8</f>
        <v>-139473523.65000001</v>
      </c>
      <c r="F8" s="19">
        <f t="shared" ref="F8:F60" si="5">D8/C8*100</f>
        <v>21.71269917937089</v>
      </c>
      <c r="G8" s="35">
        <v>190773000</v>
      </c>
      <c r="H8" s="36">
        <v>29893683.77</v>
      </c>
      <c r="I8" s="19">
        <f t="shared" si="0"/>
        <v>-160879316.22999999</v>
      </c>
      <c r="J8" s="19">
        <f t="shared" si="1"/>
        <v>15.669766565499311</v>
      </c>
      <c r="K8" s="10">
        <f t="shared" si="2"/>
        <v>-8788792.5800000019</v>
      </c>
      <c r="L8" s="10">
        <f t="shared" si="3"/>
        <v>-22.72034628930885</v>
      </c>
    </row>
    <row r="9" spans="1:12" x14ac:dyDescent="0.25">
      <c r="A9" s="5" t="s">
        <v>95</v>
      </c>
      <c r="B9" s="3" t="s">
        <v>96</v>
      </c>
      <c r="C9" s="37">
        <v>178156000</v>
      </c>
      <c r="D9" s="38">
        <v>38682476.350000001</v>
      </c>
      <c r="E9" s="23">
        <f t="shared" si="4"/>
        <v>-139473523.65000001</v>
      </c>
      <c r="F9" s="23">
        <f t="shared" si="5"/>
        <v>21.71269917937089</v>
      </c>
      <c r="G9" s="37">
        <v>190773000</v>
      </c>
      <c r="H9" s="38">
        <v>29893683.77</v>
      </c>
      <c r="I9" s="23">
        <f t="shared" si="0"/>
        <v>-160879316.22999999</v>
      </c>
      <c r="J9" s="23">
        <f t="shared" si="1"/>
        <v>15.669766565499311</v>
      </c>
      <c r="K9" s="39">
        <f t="shared" si="2"/>
        <v>-8788792.5800000019</v>
      </c>
      <c r="L9" s="39">
        <f t="shared" si="3"/>
        <v>-22.72034628930885</v>
      </c>
    </row>
    <row r="10" spans="1:12" ht="27" x14ac:dyDescent="0.25">
      <c r="A10" s="9" t="s">
        <v>27</v>
      </c>
      <c r="B10" s="4" t="s">
        <v>2</v>
      </c>
      <c r="C10" s="27">
        <v>19065650</v>
      </c>
      <c r="D10" s="27">
        <v>4917048.63</v>
      </c>
      <c r="E10" s="19">
        <f t="shared" si="4"/>
        <v>-14148601.370000001</v>
      </c>
      <c r="F10" s="19">
        <f t="shared" si="5"/>
        <v>25.790091761885904</v>
      </c>
      <c r="G10" s="27">
        <v>18468400</v>
      </c>
      <c r="H10" s="27">
        <v>4965366.22</v>
      </c>
      <c r="I10" s="19">
        <f t="shared" si="0"/>
        <v>-13503033.780000001</v>
      </c>
      <c r="J10" s="19">
        <f t="shared" si="1"/>
        <v>26.88574115786966</v>
      </c>
      <c r="K10" s="10">
        <f t="shared" si="2"/>
        <v>48317.589999999851</v>
      </c>
      <c r="L10" s="10">
        <f t="shared" si="3"/>
        <v>0.98265430415318633</v>
      </c>
    </row>
    <row r="11" spans="1:12" ht="27" x14ac:dyDescent="0.25">
      <c r="A11" s="5" t="s">
        <v>97</v>
      </c>
      <c r="B11" s="3" t="s">
        <v>98</v>
      </c>
      <c r="C11" s="40">
        <v>19065650</v>
      </c>
      <c r="D11" s="41">
        <v>4917048.63</v>
      </c>
      <c r="E11" s="23">
        <f t="shared" si="4"/>
        <v>-14148601.370000001</v>
      </c>
      <c r="F11" s="23">
        <f t="shared" si="5"/>
        <v>25.790091761885904</v>
      </c>
      <c r="G11" s="40">
        <v>18468400</v>
      </c>
      <c r="H11" s="41">
        <v>4965366.22</v>
      </c>
      <c r="I11" s="23">
        <f t="shared" si="0"/>
        <v>-13503033.780000001</v>
      </c>
      <c r="J11" s="23">
        <f t="shared" si="1"/>
        <v>26.88574115786966</v>
      </c>
      <c r="K11" s="39">
        <f t="shared" si="2"/>
        <v>48317.589999999851</v>
      </c>
      <c r="L11" s="39">
        <f t="shared" si="3"/>
        <v>0.98265430415318633</v>
      </c>
    </row>
    <row r="12" spans="1:12" x14ac:dyDescent="0.25">
      <c r="A12" s="9" t="s">
        <v>28</v>
      </c>
      <c r="B12" s="4" t="s">
        <v>3</v>
      </c>
      <c r="C12" s="35">
        <v>6935000</v>
      </c>
      <c r="D12" s="36">
        <v>1748514.11</v>
      </c>
      <c r="E12" s="19">
        <f t="shared" si="4"/>
        <v>-5186485.8899999997</v>
      </c>
      <c r="F12" s="19">
        <f t="shared" si="5"/>
        <v>25.212892718096612</v>
      </c>
      <c r="G12" s="35">
        <v>16539000</v>
      </c>
      <c r="H12" s="36">
        <v>2433641.35</v>
      </c>
      <c r="I12" s="19">
        <f t="shared" si="0"/>
        <v>-14105358.65</v>
      </c>
      <c r="J12" s="19">
        <f t="shared" si="1"/>
        <v>14.714561642179092</v>
      </c>
      <c r="K12" s="10">
        <f t="shared" si="2"/>
        <v>685127.24</v>
      </c>
      <c r="L12" s="10">
        <f t="shared" si="3"/>
        <v>39.183397839437504</v>
      </c>
    </row>
    <row r="13" spans="1:12" ht="27" x14ac:dyDescent="0.25">
      <c r="A13" s="5" t="s">
        <v>29</v>
      </c>
      <c r="B13" s="3" t="s">
        <v>4</v>
      </c>
      <c r="C13" s="40">
        <v>5223000</v>
      </c>
      <c r="D13" s="41">
        <v>996550.49</v>
      </c>
      <c r="E13" s="23">
        <f t="shared" si="4"/>
        <v>-4226449.51</v>
      </c>
      <c r="F13" s="23">
        <f t="shared" si="5"/>
        <v>19.080040015316868</v>
      </c>
      <c r="G13" s="40">
        <v>15148000</v>
      </c>
      <c r="H13" s="41">
        <v>2466020.6800000002</v>
      </c>
      <c r="I13" s="23">
        <f t="shared" si="0"/>
        <v>-12681979.32</v>
      </c>
      <c r="J13" s="23">
        <f t="shared" si="1"/>
        <v>16.279513335093743</v>
      </c>
      <c r="K13" s="39">
        <f t="shared" si="2"/>
        <v>1469470.1900000002</v>
      </c>
      <c r="L13" s="39">
        <f t="shared" si="3"/>
        <v>147.45566880409643</v>
      </c>
    </row>
    <row r="14" spans="1:12" x14ac:dyDescent="0.25">
      <c r="A14" s="5" t="s">
        <v>30</v>
      </c>
      <c r="B14" s="3" t="s">
        <v>5</v>
      </c>
      <c r="C14" s="40">
        <v>10000</v>
      </c>
      <c r="D14" s="41">
        <v>-5607.4</v>
      </c>
      <c r="E14" s="23">
        <f t="shared" si="4"/>
        <v>-15607.4</v>
      </c>
      <c r="F14" s="23">
        <f t="shared" si="5"/>
        <v>-56.073999999999998</v>
      </c>
      <c r="G14" s="40">
        <v>10000</v>
      </c>
      <c r="H14" s="41">
        <v>-76974.820000000007</v>
      </c>
      <c r="I14" s="23">
        <f t="shared" si="0"/>
        <v>-86974.82</v>
      </c>
      <c r="J14" s="23">
        <f t="shared" si="1"/>
        <v>-769.74820000000011</v>
      </c>
      <c r="K14" s="39">
        <f t="shared" si="2"/>
        <v>-71367.420000000013</v>
      </c>
      <c r="L14" s="39">
        <f t="shared" si="3"/>
        <v>1272.7363840639157</v>
      </c>
    </row>
    <row r="15" spans="1:12" x14ac:dyDescent="0.25">
      <c r="A15" s="5" t="s">
        <v>31</v>
      </c>
      <c r="B15" s="3" t="s">
        <v>6</v>
      </c>
      <c r="C15" s="37">
        <v>389000</v>
      </c>
      <c r="D15" s="38">
        <v>381317.83</v>
      </c>
      <c r="E15" s="23">
        <f t="shared" si="4"/>
        <v>-7682.1699999999837</v>
      </c>
      <c r="F15" s="23">
        <f t="shared" si="5"/>
        <v>98.025149100257067</v>
      </c>
      <c r="G15" s="37">
        <v>586000</v>
      </c>
      <c r="H15" s="38">
        <v>226072.28</v>
      </c>
      <c r="I15" s="23">
        <f t="shared" si="0"/>
        <v>-359927.72</v>
      </c>
      <c r="J15" s="23">
        <f t="shared" si="1"/>
        <v>38.578887372013654</v>
      </c>
      <c r="K15" s="39">
        <f t="shared" si="2"/>
        <v>-155245.55000000002</v>
      </c>
      <c r="L15" s="39">
        <f t="shared" si="3"/>
        <v>-40.71290083655412</v>
      </c>
    </row>
    <row r="16" spans="1:12" ht="27" x14ac:dyDescent="0.25">
      <c r="A16" s="5" t="s">
        <v>32</v>
      </c>
      <c r="B16" s="3" t="s">
        <v>7</v>
      </c>
      <c r="C16" s="14">
        <v>1313000</v>
      </c>
      <c r="D16" s="14">
        <v>376253.19</v>
      </c>
      <c r="E16" s="23">
        <f t="shared" si="4"/>
        <v>-936746.81</v>
      </c>
      <c r="F16" s="23">
        <f t="shared" si="5"/>
        <v>28.655993145468393</v>
      </c>
      <c r="G16" s="14">
        <v>795000</v>
      </c>
      <c r="H16" s="14">
        <v>-181476.79</v>
      </c>
      <c r="I16" s="23">
        <f t="shared" si="0"/>
        <v>-976476.79</v>
      </c>
      <c r="J16" s="23">
        <f t="shared" si="1"/>
        <v>-22.827269182389941</v>
      </c>
      <c r="K16" s="39">
        <f t="shared" si="2"/>
        <v>-557729.98</v>
      </c>
      <c r="L16" s="39">
        <f t="shared" si="3"/>
        <v>-148.23262495129941</v>
      </c>
    </row>
    <row r="17" spans="1:12" x14ac:dyDescent="0.25">
      <c r="A17" s="9" t="s">
        <v>33</v>
      </c>
      <c r="B17" s="4" t="s">
        <v>8</v>
      </c>
      <c r="C17" s="42">
        <v>810000</v>
      </c>
      <c r="D17" s="43">
        <v>334421.84000000003</v>
      </c>
      <c r="E17" s="19">
        <f t="shared" si="4"/>
        <v>-475578.16</v>
      </c>
      <c r="F17" s="19">
        <f t="shared" si="5"/>
        <v>41.286646913580249</v>
      </c>
      <c r="G17" s="42">
        <v>1456000</v>
      </c>
      <c r="H17" s="43">
        <v>320350.58</v>
      </c>
      <c r="I17" s="19">
        <f t="shared" si="0"/>
        <v>-1135649.42</v>
      </c>
      <c r="J17" s="19">
        <f t="shared" si="1"/>
        <v>22.002100274725276</v>
      </c>
      <c r="K17" s="10">
        <f t="shared" si="2"/>
        <v>-14071.260000000009</v>
      </c>
      <c r="L17" s="10">
        <f t="shared" si="3"/>
        <v>-4.2076378743685012</v>
      </c>
    </row>
    <row r="18" spans="1:12" ht="27" x14ac:dyDescent="0.25">
      <c r="A18" s="5" t="s">
        <v>99</v>
      </c>
      <c r="B18" s="3" t="s">
        <v>100</v>
      </c>
      <c r="C18" s="44">
        <v>810000</v>
      </c>
      <c r="D18" s="45">
        <v>334421.84000000003</v>
      </c>
      <c r="E18" s="23">
        <f t="shared" si="4"/>
        <v>-475578.16</v>
      </c>
      <c r="F18" s="23">
        <f t="shared" si="5"/>
        <v>41.286646913580249</v>
      </c>
      <c r="G18" s="44">
        <v>1456000</v>
      </c>
      <c r="H18" s="45">
        <v>320350.58</v>
      </c>
      <c r="I18" s="23">
        <f t="shared" si="0"/>
        <v>-1135649.42</v>
      </c>
      <c r="J18" s="23">
        <f t="shared" si="1"/>
        <v>22.002100274725276</v>
      </c>
      <c r="K18" s="39">
        <f t="shared" si="2"/>
        <v>-14071.260000000009</v>
      </c>
      <c r="L18" s="39">
        <f t="shared" si="3"/>
        <v>-4.2076378743685012</v>
      </c>
    </row>
    <row r="19" spans="1:12" ht="27" x14ac:dyDescent="0.25">
      <c r="A19" s="9" t="s">
        <v>34</v>
      </c>
      <c r="B19" s="4" t="s">
        <v>9</v>
      </c>
      <c r="C19" s="42">
        <v>4060000</v>
      </c>
      <c r="D19" s="43">
        <v>937397.71</v>
      </c>
      <c r="E19" s="19">
        <f t="shared" si="4"/>
        <v>-3122602.29</v>
      </c>
      <c r="F19" s="19">
        <f t="shared" si="5"/>
        <v>23.08861354679803</v>
      </c>
      <c r="G19" s="42">
        <v>3937000</v>
      </c>
      <c r="H19" s="43">
        <v>564446.79</v>
      </c>
      <c r="I19" s="19">
        <f t="shared" si="0"/>
        <v>-3372553.21</v>
      </c>
      <c r="J19" s="19">
        <f t="shared" si="1"/>
        <v>14.33697713995428</v>
      </c>
      <c r="K19" s="10">
        <f t="shared" si="2"/>
        <v>-372950.91999999993</v>
      </c>
      <c r="L19" s="10">
        <f t="shared" si="3"/>
        <v>-39.785772465776546</v>
      </c>
    </row>
    <row r="20" spans="1:12" ht="67.5" x14ac:dyDescent="0.25">
      <c r="A20" s="5" t="s">
        <v>101</v>
      </c>
      <c r="B20" s="3" t="s">
        <v>102</v>
      </c>
      <c r="C20" s="40">
        <v>3050000</v>
      </c>
      <c r="D20" s="41">
        <v>582925.16</v>
      </c>
      <c r="E20" s="23">
        <f t="shared" si="4"/>
        <v>-2467074.84</v>
      </c>
      <c r="F20" s="23">
        <f t="shared" si="5"/>
        <v>19.112300327868851</v>
      </c>
      <c r="G20" s="40">
        <v>2927000</v>
      </c>
      <c r="H20" s="41">
        <v>543848.44999999995</v>
      </c>
      <c r="I20" s="23">
        <f t="shared" si="0"/>
        <v>-2383151.5499999998</v>
      </c>
      <c r="J20" s="23">
        <f t="shared" si="1"/>
        <v>18.580404851383665</v>
      </c>
      <c r="K20" s="39">
        <f t="shared" si="2"/>
        <v>-39076.710000000079</v>
      </c>
      <c r="L20" s="39">
        <f t="shared" si="3"/>
        <v>-6.7035552213941259</v>
      </c>
    </row>
    <row r="21" spans="1:12" ht="67.5" x14ac:dyDescent="0.25">
      <c r="A21" s="5" t="s">
        <v>35</v>
      </c>
      <c r="B21" s="3" t="s">
        <v>10</v>
      </c>
      <c r="C21" s="37">
        <v>1010000</v>
      </c>
      <c r="D21" s="38">
        <v>354472.55</v>
      </c>
      <c r="E21" s="23">
        <f t="shared" si="4"/>
        <v>-655527.44999999995</v>
      </c>
      <c r="F21" s="23">
        <f t="shared" si="5"/>
        <v>35.09629207920792</v>
      </c>
      <c r="G21" s="37">
        <v>1010000</v>
      </c>
      <c r="H21" s="38">
        <v>20598.34</v>
      </c>
      <c r="I21" s="23">
        <f t="shared" si="0"/>
        <v>-989401.66</v>
      </c>
      <c r="J21" s="23">
        <f t="shared" si="1"/>
        <v>2.0394396039603961</v>
      </c>
      <c r="K21" s="39">
        <f t="shared" si="2"/>
        <v>-333874.20999999996</v>
      </c>
      <c r="L21" s="39">
        <f t="shared" si="3"/>
        <v>-94.189016892845444</v>
      </c>
    </row>
    <row r="22" spans="1:12" x14ac:dyDescent="0.25">
      <c r="A22" s="9" t="s">
        <v>36</v>
      </c>
      <c r="B22" s="4" t="s">
        <v>11</v>
      </c>
      <c r="C22" s="7">
        <v>400500</v>
      </c>
      <c r="D22" s="7">
        <v>158513.07</v>
      </c>
      <c r="E22" s="19">
        <f t="shared" si="4"/>
        <v>-241986.93</v>
      </c>
      <c r="F22" s="19">
        <f t="shared" si="5"/>
        <v>39.578794007490636</v>
      </c>
      <c r="G22" s="7">
        <v>401000</v>
      </c>
      <c r="H22" s="7">
        <v>128672.49</v>
      </c>
      <c r="I22" s="19">
        <f t="shared" si="0"/>
        <v>-272327.51</v>
      </c>
      <c r="J22" s="19">
        <f t="shared" si="1"/>
        <v>32.087902743142145</v>
      </c>
      <c r="K22" s="10">
        <f t="shared" si="2"/>
        <v>-29840.58</v>
      </c>
      <c r="L22" s="10">
        <f t="shared" si="3"/>
        <v>-18.825312007394729</v>
      </c>
    </row>
    <row r="23" spans="1:12" x14ac:dyDescent="0.25">
      <c r="A23" s="5" t="s">
        <v>103</v>
      </c>
      <c r="B23" s="3" t="s">
        <v>104</v>
      </c>
      <c r="C23" s="40">
        <v>400500</v>
      </c>
      <c r="D23" s="41">
        <v>158513.07</v>
      </c>
      <c r="E23" s="23">
        <f t="shared" si="4"/>
        <v>-241986.93</v>
      </c>
      <c r="F23" s="23">
        <f t="shared" si="5"/>
        <v>39.578794007490636</v>
      </c>
      <c r="G23" s="40">
        <v>401000</v>
      </c>
      <c r="H23" s="41">
        <v>128672.49</v>
      </c>
      <c r="I23" s="23">
        <f t="shared" si="0"/>
        <v>-272327.51</v>
      </c>
      <c r="J23" s="23">
        <f t="shared" si="1"/>
        <v>32.087902743142145</v>
      </c>
      <c r="K23" s="39">
        <f t="shared" si="2"/>
        <v>-29840.58</v>
      </c>
      <c r="L23" s="39">
        <f t="shared" si="3"/>
        <v>-18.825312007394729</v>
      </c>
    </row>
    <row r="24" spans="1:12" ht="27" x14ac:dyDescent="0.25">
      <c r="A24" s="9" t="s">
        <v>38</v>
      </c>
      <c r="B24" s="4" t="s">
        <v>37</v>
      </c>
      <c r="C24" s="35">
        <v>1293000</v>
      </c>
      <c r="D24" s="36">
        <v>493854.6</v>
      </c>
      <c r="E24" s="19">
        <f t="shared" si="4"/>
        <v>-799145.4</v>
      </c>
      <c r="F24" s="19">
        <f t="shared" si="5"/>
        <v>38.194477958236654</v>
      </c>
      <c r="G24" s="35">
        <v>1162000</v>
      </c>
      <c r="H24" s="36">
        <v>194473.4</v>
      </c>
      <c r="I24" s="19">
        <f t="shared" si="0"/>
        <v>-967526.6</v>
      </c>
      <c r="J24" s="19">
        <f t="shared" si="1"/>
        <v>16.736092943201378</v>
      </c>
      <c r="K24" s="10">
        <f t="shared" si="2"/>
        <v>-299381.19999999995</v>
      </c>
      <c r="L24" s="10">
        <f t="shared" si="3"/>
        <v>-60.62132457609993</v>
      </c>
    </row>
    <row r="25" spans="1:12" x14ac:dyDescent="0.25">
      <c r="A25" s="5" t="s">
        <v>39</v>
      </c>
      <c r="B25" s="3" t="s">
        <v>12</v>
      </c>
      <c r="C25" s="6">
        <v>920000</v>
      </c>
      <c r="D25" s="6">
        <v>429346.56</v>
      </c>
      <c r="E25" s="23">
        <f t="shared" si="4"/>
        <v>-490653.44</v>
      </c>
      <c r="F25" s="23">
        <f t="shared" si="5"/>
        <v>46.668104347826088</v>
      </c>
      <c r="G25" s="6">
        <v>927000</v>
      </c>
      <c r="H25" s="6">
        <v>77289.210000000006</v>
      </c>
      <c r="I25" s="23">
        <f t="shared" si="0"/>
        <v>-849710.79</v>
      </c>
      <c r="J25" s="23">
        <f t="shared" si="1"/>
        <v>8.3375631067961162</v>
      </c>
      <c r="K25" s="39">
        <f t="shared" si="2"/>
        <v>-352057.35</v>
      </c>
      <c r="L25" s="39">
        <f t="shared" si="3"/>
        <v>-81.998409396828521</v>
      </c>
    </row>
    <row r="26" spans="1:12" x14ac:dyDescent="0.25">
      <c r="A26" s="5" t="s">
        <v>40</v>
      </c>
      <c r="B26" s="3" t="s">
        <v>13</v>
      </c>
      <c r="C26" s="40">
        <v>373000</v>
      </c>
      <c r="D26" s="41">
        <v>64508.04</v>
      </c>
      <c r="E26" s="23">
        <f t="shared" si="4"/>
        <v>-308491.96000000002</v>
      </c>
      <c r="F26" s="23">
        <f t="shared" si="5"/>
        <v>17.294380697050936</v>
      </c>
      <c r="G26" s="40">
        <v>235000</v>
      </c>
      <c r="H26" s="41">
        <v>117184.19</v>
      </c>
      <c r="I26" s="23">
        <f t="shared" si="0"/>
        <v>-117815.81</v>
      </c>
      <c r="J26" s="23">
        <f t="shared" si="1"/>
        <v>49.865612765957444</v>
      </c>
      <c r="K26" s="39">
        <f t="shared" si="2"/>
        <v>52676.15</v>
      </c>
      <c r="L26" s="39">
        <f t="shared" si="3"/>
        <v>81.658270813994648</v>
      </c>
    </row>
    <row r="27" spans="1:12" ht="27" x14ac:dyDescent="0.25">
      <c r="A27" s="9" t="s">
        <v>41</v>
      </c>
      <c r="B27" s="4" t="s">
        <v>16</v>
      </c>
      <c r="C27" s="35">
        <v>904000</v>
      </c>
      <c r="D27" s="36">
        <v>227080.38</v>
      </c>
      <c r="E27" s="19">
        <f t="shared" si="4"/>
        <v>-676919.62</v>
      </c>
      <c r="F27" s="19">
        <f t="shared" si="5"/>
        <v>25.119511061946902</v>
      </c>
      <c r="G27" s="35">
        <v>704000</v>
      </c>
      <c r="H27" s="36">
        <v>636768.68999999994</v>
      </c>
      <c r="I27" s="19">
        <f t="shared" si="0"/>
        <v>-67231.310000000056</v>
      </c>
      <c r="J27" s="19">
        <f t="shared" si="1"/>
        <v>90.450098011363636</v>
      </c>
      <c r="K27" s="10">
        <f t="shared" si="2"/>
        <v>409688.30999999994</v>
      </c>
      <c r="L27" s="10">
        <f t="shared" si="3"/>
        <v>180.4155471291707</v>
      </c>
    </row>
    <row r="28" spans="1:12" ht="54" x14ac:dyDescent="0.25">
      <c r="A28" s="5" t="s">
        <v>42</v>
      </c>
      <c r="B28" s="3" t="s">
        <v>17</v>
      </c>
      <c r="C28" s="37">
        <v>104000</v>
      </c>
      <c r="D28" s="38">
        <v>26040.48</v>
      </c>
      <c r="E28" s="23">
        <f t="shared" si="4"/>
        <v>-77959.520000000004</v>
      </c>
      <c r="F28" s="23">
        <f t="shared" si="5"/>
        <v>25.038923076923076</v>
      </c>
      <c r="G28" s="37">
        <v>104000</v>
      </c>
      <c r="H28" s="38">
        <v>600656.01</v>
      </c>
      <c r="I28" s="23">
        <f t="shared" si="0"/>
        <v>496656.01</v>
      </c>
      <c r="J28" s="23">
        <f t="shared" si="1"/>
        <v>577.55385576923072</v>
      </c>
      <c r="K28" s="39">
        <f t="shared" si="2"/>
        <v>574615.53</v>
      </c>
      <c r="L28" s="39">
        <f t="shared" si="3"/>
        <v>2206.6241866509372</v>
      </c>
    </row>
    <row r="29" spans="1:12" ht="27" x14ac:dyDescent="0.25">
      <c r="A29" s="5" t="s">
        <v>43</v>
      </c>
      <c r="B29" s="3" t="s">
        <v>18</v>
      </c>
      <c r="C29" s="37">
        <v>800000</v>
      </c>
      <c r="D29" s="38">
        <v>201039.9</v>
      </c>
      <c r="E29" s="23">
        <f t="shared" si="4"/>
        <v>-598960.1</v>
      </c>
      <c r="F29" s="23">
        <f t="shared" si="5"/>
        <v>25.129987500000002</v>
      </c>
      <c r="G29" s="37">
        <v>600000</v>
      </c>
      <c r="H29" s="38">
        <v>36112.68</v>
      </c>
      <c r="I29" s="23">
        <f t="shared" si="0"/>
        <v>-563887.31999999995</v>
      </c>
      <c r="J29" s="23">
        <f t="shared" si="1"/>
        <v>6.0187799999999996</v>
      </c>
      <c r="K29" s="39">
        <f t="shared" si="2"/>
        <v>-164927.22</v>
      </c>
      <c r="L29" s="39">
        <f t="shared" si="3"/>
        <v>-82.037058315289656</v>
      </c>
    </row>
    <row r="30" spans="1:12" x14ac:dyDescent="0.25">
      <c r="A30" s="9" t="s">
        <v>44</v>
      </c>
      <c r="B30" s="4" t="s">
        <v>19</v>
      </c>
      <c r="C30" s="12">
        <v>900000</v>
      </c>
      <c r="D30" s="36">
        <v>142325.45000000001</v>
      </c>
      <c r="E30" s="19">
        <f t="shared" si="4"/>
        <v>-757674.55</v>
      </c>
      <c r="F30" s="19">
        <f t="shared" si="5"/>
        <v>15.81393888888889</v>
      </c>
      <c r="G30" s="12">
        <v>700000</v>
      </c>
      <c r="H30" s="36">
        <v>142594.1</v>
      </c>
      <c r="I30" s="19">
        <f t="shared" si="0"/>
        <v>-557405.9</v>
      </c>
      <c r="J30" s="19">
        <f t="shared" si="1"/>
        <v>20.370585714285717</v>
      </c>
      <c r="K30" s="10">
        <f t="shared" si="2"/>
        <v>268.64999999999418</v>
      </c>
      <c r="L30" s="10">
        <f t="shared" si="3"/>
        <v>0.1887575272026254</v>
      </c>
    </row>
    <row r="31" spans="1:12" ht="27" x14ac:dyDescent="0.25">
      <c r="A31" s="5" t="s">
        <v>105</v>
      </c>
      <c r="B31" s="3" t="s">
        <v>106</v>
      </c>
      <c r="C31" s="14">
        <v>900000</v>
      </c>
      <c r="D31" s="14">
        <v>118975.19</v>
      </c>
      <c r="E31" s="23">
        <f t="shared" si="4"/>
        <v>-781024.81</v>
      </c>
      <c r="F31" s="23">
        <f t="shared" si="5"/>
        <v>13.219465555555557</v>
      </c>
      <c r="G31" s="14">
        <v>620000</v>
      </c>
      <c r="H31" s="14">
        <v>135094.1</v>
      </c>
      <c r="I31" s="23">
        <f t="shared" si="0"/>
        <v>-484905.9</v>
      </c>
      <c r="J31" s="23">
        <f t="shared" si="1"/>
        <v>21.789370967741934</v>
      </c>
      <c r="K31" s="39">
        <f t="shared" si="2"/>
        <v>16118.910000000003</v>
      </c>
      <c r="L31" s="39">
        <f t="shared" si="3"/>
        <v>13.548127134741293</v>
      </c>
    </row>
    <row r="32" spans="1:12" ht="81" x14ac:dyDescent="0.25">
      <c r="A32" s="5" t="s">
        <v>107</v>
      </c>
      <c r="B32" s="3" t="s">
        <v>108</v>
      </c>
      <c r="C32" s="14">
        <v>0</v>
      </c>
      <c r="D32" s="14">
        <v>15000</v>
      </c>
      <c r="E32" s="23">
        <f t="shared" si="4"/>
        <v>15000</v>
      </c>
      <c r="F32" s="23"/>
      <c r="G32" s="14">
        <v>25000</v>
      </c>
      <c r="H32" s="14">
        <v>0</v>
      </c>
      <c r="I32" s="23">
        <f t="shared" si="0"/>
        <v>-25000</v>
      </c>
      <c r="J32" s="23">
        <f t="shared" si="1"/>
        <v>0</v>
      </c>
      <c r="K32" s="39">
        <f t="shared" si="2"/>
        <v>-15000</v>
      </c>
      <c r="L32" s="39">
        <f t="shared" si="3"/>
        <v>-100</v>
      </c>
    </row>
    <row r="33" spans="1:12" ht="81" x14ac:dyDescent="0.25">
      <c r="A33" s="5" t="s">
        <v>109</v>
      </c>
      <c r="B33" s="3" t="s">
        <v>110</v>
      </c>
      <c r="C33" s="14">
        <v>0</v>
      </c>
      <c r="D33" s="14">
        <v>457.76</v>
      </c>
      <c r="E33" s="23">
        <f t="shared" si="4"/>
        <v>457.76</v>
      </c>
      <c r="F33" s="23"/>
      <c r="G33" s="46">
        <v>0</v>
      </c>
      <c r="H33" s="46">
        <v>0</v>
      </c>
      <c r="I33" s="23">
        <f t="shared" si="0"/>
        <v>0</v>
      </c>
      <c r="J33" s="23"/>
      <c r="K33" s="39">
        <f t="shared" si="2"/>
        <v>-457.76</v>
      </c>
      <c r="L33" s="39">
        <f t="shared" si="3"/>
        <v>-100</v>
      </c>
    </row>
    <row r="34" spans="1:12" x14ac:dyDescent="0.25">
      <c r="A34" s="5" t="s">
        <v>111</v>
      </c>
      <c r="B34" s="3" t="s">
        <v>112</v>
      </c>
      <c r="C34" s="14">
        <v>0</v>
      </c>
      <c r="D34" s="14">
        <v>7892.5</v>
      </c>
      <c r="E34" s="23">
        <f t="shared" si="4"/>
        <v>7892.5</v>
      </c>
      <c r="F34" s="23"/>
      <c r="G34" s="14">
        <v>55000</v>
      </c>
      <c r="H34" s="14">
        <v>7500</v>
      </c>
      <c r="I34" s="23">
        <f t="shared" si="0"/>
        <v>-47500</v>
      </c>
      <c r="J34" s="23">
        <f t="shared" si="1"/>
        <v>13.636363636363635</v>
      </c>
      <c r="K34" s="39">
        <f t="shared" si="2"/>
        <v>-392.5</v>
      </c>
      <c r="L34" s="39">
        <f t="shared" si="3"/>
        <v>-4.9730757047830281</v>
      </c>
    </row>
    <row r="35" spans="1:12" x14ac:dyDescent="0.25">
      <c r="A35" s="9" t="s">
        <v>45</v>
      </c>
      <c r="B35" s="4" t="s">
        <v>20</v>
      </c>
      <c r="C35" s="28">
        <v>0</v>
      </c>
      <c r="D35" s="28">
        <v>-33937.46</v>
      </c>
      <c r="E35" s="19">
        <f t="shared" si="4"/>
        <v>-33937.46</v>
      </c>
      <c r="F35" s="19"/>
      <c r="G35" s="28">
        <v>100100</v>
      </c>
      <c r="H35" s="28">
        <v>-16485</v>
      </c>
      <c r="I35" s="19">
        <f t="shared" si="0"/>
        <v>-116585</v>
      </c>
      <c r="J35" s="19">
        <f t="shared" si="1"/>
        <v>-16.46853146853147</v>
      </c>
      <c r="K35" s="10">
        <f t="shared" si="2"/>
        <v>17452.46</v>
      </c>
      <c r="L35" s="10">
        <f t="shared" si="3"/>
        <v>-51.425357112759762</v>
      </c>
    </row>
    <row r="36" spans="1:12" x14ac:dyDescent="0.25">
      <c r="A36" s="5" t="s">
        <v>46</v>
      </c>
      <c r="B36" s="3" t="s">
        <v>21</v>
      </c>
      <c r="C36" s="14">
        <v>0</v>
      </c>
      <c r="D36" s="14">
        <v>-33937.46</v>
      </c>
      <c r="E36" s="23">
        <f t="shared" si="4"/>
        <v>-33937.46</v>
      </c>
      <c r="F36" s="23"/>
      <c r="G36" s="14">
        <v>0</v>
      </c>
      <c r="H36" s="14">
        <v>-16485</v>
      </c>
      <c r="I36" s="23">
        <f t="shared" si="0"/>
        <v>-16485</v>
      </c>
      <c r="J36" s="23"/>
      <c r="K36" s="39">
        <f t="shared" si="2"/>
        <v>17452.46</v>
      </c>
      <c r="L36" s="39">
        <f t="shared" si="3"/>
        <v>-51.425357112759762</v>
      </c>
    </row>
    <row r="37" spans="1:12" x14ac:dyDescent="0.25">
      <c r="A37" s="5" t="s">
        <v>48</v>
      </c>
      <c r="B37" s="3" t="s">
        <v>47</v>
      </c>
      <c r="C37" s="8">
        <v>0</v>
      </c>
      <c r="D37" s="8">
        <v>0</v>
      </c>
      <c r="E37" s="23">
        <f t="shared" si="4"/>
        <v>0</v>
      </c>
      <c r="F37" s="23"/>
      <c r="G37" s="8">
        <v>100100</v>
      </c>
      <c r="H37" s="8">
        <v>0</v>
      </c>
      <c r="I37" s="23">
        <f t="shared" si="0"/>
        <v>-100100</v>
      </c>
      <c r="J37" s="23">
        <f t="shared" si="1"/>
        <v>0</v>
      </c>
      <c r="K37" s="39">
        <f t="shared" si="2"/>
        <v>0</v>
      </c>
      <c r="L37" s="39"/>
    </row>
    <row r="38" spans="1:12" x14ac:dyDescent="0.25">
      <c r="A38" s="20" t="s">
        <v>50</v>
      </c>
      <c r="B38" s="21" t="s">
        <v>49</v>
      </c>
      <c r="C38" s="25">
        <v>822645209.33000004</v>
      </c>
      <c r="D38" s="25">
        <v>194194285.78999999</v>
      </c>
      <c r="E38" s="24">
        <f t="shared" si="4"/>
        <v>-628450923.54000008</v>
      </c>
      <c r="F38" s="24">
        <f t="shared" si="5"/>
        <v>23.606079946440182</v>
      </c>
      <c r="G38" s="26">
        <v>950115976.49000001</v>
      </c>
      <c r="H38" s="25">
        <v>223715841.94999999</v>
      </c>
      <c r="I38" s="24">
        <f t="shared" si="0"/>
        <v>-726400134.53999996</v>
      </c>
      <c r="J38" s="24">
        <f t="shared" si="1"/>
        <v>23.546161467200065</v>
      </c>
      <c r="K38" s="22">
        <f t="shared" si="2"/>
        <v>29521556.159999996</v>
      </c>
      <c r="L38" s="22">
        <f t="shared" si="3"/>
        <v>15.202072522321458</v>
      </c>
    </row>
    <row r="39" spans="1:12" ht="27" x14ac:dyDescent="0.25">
      <c r="A39" s="29" t="s">
        <v>52</v>
      </c>
      <c r="B39" s="32" t="s">
        <v>51</v>
      </c>
      <c r="C39" s="12">
        <v>822645209.33000004</v>
      </c>
      <c r="D39" s="12">
        <v>194030433.68000001</v>
      </c>
      <c r="E39" s="19">
        <f t="shared" si="4"/>
        <v>-628614775.6500001</v>
      </c>
      <c r="F39" s="19">
        <f t="shared" si="5"/>
        <v>23.586162233659305</v>
      </c>
      <c r="G39" s="15">
        <v>950115976.49000001</v>
      </c>
      <c r="H39" s="12">
        <v>216140792.09999999</v>
      </c>
      <c r="I39" s="19">
        <f t="shared" si="0"/>
        <v>-733975184.38999999</v>
      </c>
      <c r="J39" s="19">
        <f t="shared" si="1"/>
        <v>22.748885130685398</v>
      </c>
      <c r="K39" s="10">
        <f t="shared" si="2"/>
        <v>22110358.419999987</v>
      </c>
      <c r="L39" s="10">
        <f t="shared" si="3"/>
        <v>11.395304334816345</v>
      </c>
    </row>
    <row r="40" spans="1:12" x14ac:dyDescent="0.25">
      <c r="A40" s="29" t="s">
        <v>54</v>
      </c>
      <c r="B40" s="32" t="s">
        <v>53</v>
      </c>
      <c r="C40" s="12">
        <v>203727100</v>
      </c>
      <c r="D40" s="12">
        <v>54694454.990000002</v>
      </c>
      <c r="E40" s="19">
        <f t="shared" si="4"/>
        <v>-149032645.00999999</v>
      </c>
      <c r="F40" s="19">
        <f t="shared" si="5"/>
        <v>26.846921685922005</v>
      </c>
      <c r="G40" s="15">
        <v>216472900</v>
      </c>
      <c r="H40" s="12">
        <v>57896282.609999999</v>
      </c>
      <c r="I40" s="19">
        <f t="shared" si="0"/>
        <v>-158576617.38999999</v>
      </c>
      <c r="J40" s="19">
        <f t="shared" si="1"/>
        <v>26.745279713996535</v>
      </c>
      <c r="K40" s="10">
        <f t="shared" si="2"/>
        <v>3201827.6199999973</v>
      </c>
      <c r="L40" s="10">
        <f t="shared" si="3"/>
        <v>5.8540260079114006</v>
      </c>
    </row>
    <row r="41" spans="1:12" x14ac:dyDescent="0.25">
      <c r="A41" s="5" t="s">
        <v>56</v>
      </c>
      <c r="B41" s="3" t="s">
        <v>55</v>
      </c>
      <c r="C41" s="14">
        <v>159675100</v>
      </c>
      <c r="D41" s="14">
        <v>39918774.990000002</v>
      </c>
      <c r="E41" s="23">
        <f t="shared" si="4"/>
        <v>-119756325.00999999</v>
      </c>
      <c r="F41" s="23">
        <f t="shared" si="5"/>
        <v>24.999999993737283</v>
      </c>
      <c r="G41" s="13">
        <v>190647800</v>
      </c>
      <c r="H41" s="14">
        <v>47661950.009999998</v>
      </c>
      <c r="I41" s="23">
        <f t="shared" si="0"/>
        <v>-142985849.99000001</v>
      </c>
      <c r="J41" s="23">
        <f t="shared" si="1"/>
        <v>25.000000005245269</v>
      </c>
      <c r="K41" s="39">
        <f t="shared" si="2"/>
        <v>7743175.0199999958</v>
      </c>
      <c r="L41" s="39">
        <f t="shared" si="3"/>
        <v>19.397326250466691</v>
      </c>
    </row>
    <row r="42" spans="1:12" ht="27" x14ac:dyDescent="0.25">
      <c r="A42" s="5" t="s">
        <v>58</v>
      </c>
      <c r="B42" s="3" t="s">
        <v>57</v>
      </c>
      <c r="C42" s="14">
        <v>44052000</v>
      </c>
      <c r="D42" s="14">
        <v>11013000</v>
      </c>
      <c r="E42" s="23">
        <f t="shared" si="4"/>
        <v>-33039000</v>
      </c>
      <c r="F42" s="23">
        <f t="shared" si="5"/>
        <v>25</v>
      </c>
      <c r="G42" s="13">
        <v>25825100</v>
      </c>
      <c r="H42" s="14">
        <v>6456275.0099999998</v>
      </c>
      <c r="I42" s="23">
        <f t="shared" si="0"/>
        <v>-19368824.990000002</v>
      </c>
      <c r="J42" s="23">
        <f t="shared" si="1"/>
        <v>25.000000038722021</v>
      </c>
      <c r="K42" s="39">
        <f t="shared" si="2"/>
        <v>-4556724.99</v>
      </c>
      <c r="L42" s="39">
        <f t="shared" si="3"/>
        <v>-41.375873876327972</v>
      </c>
    </row>
    <row r="43" spans="1:12" x14ac:dyDescent="0.25">
      <c r="A43" s="5" t="s">
        <v>93</v>
      </c>
      <c r="B43" s="3" t="s">
        <v>94</v>
      </c>
      <c r="C43" s="14">
        <v>0</v>
      </c>
      <c r="D43" s="14">
        <v>3762680</v>
      </c>
      <c r="E43" s="23">
        <f t="shared" si="4"/>
        <v>3762680</v>
      </c>
      <c r="F43" s="23"/>
      <c r="G43" s="13">
        <v>0</v>
      </c>
      <c r="H43" s="14">
        <v>3778057.59</v>
      </c>
      <c r="I43" s="23">
        <f t="shared" si="0"/>
        <v>3778057.59</v>
      </c>
      <c r="J43" s="23"/>
      <c r="K43" s="39">
        <f t="shared" si="2"/>
        <v>15377.589999999851</v>
      </c>
      <c r="L43" s="39">
        <f t="shared" si="3"/>
        <v>0.40868715915252096</v>
      </c>
    </row>
    <row r="44" spans="1:12" ht="27" x14ac:dyDescent="0.25">
      <c r="A44" s="9" t="s">
        <v>60</v>
      </c>
      <c r="B44" s="4" t="s">
        <v>59</v>
      </c>
      <c r="C44" s="12">
        <v>191208486.43000001</v>
      </c>
      <c r="D44" s="12">
        <v>43463692.799999997</v>
      </c>
      <c r="E44" s="19">
        <f t="shared" si="4"/>
        <v>-147744793.63</v>
      </c>
      <c r="F44" s="19">
        <f t="shared" si="5"/>
        <v>22.731047984060961</v>
      </c>
      <c r="G44" s="15">
        <v>276297734.49000001</v>
      </c>
      <c r="H44" s="12">
        <v>52811433.490000002</v>
      </c>
      <c r="I44" s="19">
        <f t="shared" si="0"/>
        <v>-223486301</v>
      </c>
      <c r="J44" s="19">
        <f t="shared" si="1"/>
        <v>19.113958204355598</v>
      </c>
      <c r="K44" s="10">
        <f t="shared" si="2"/>
        <v>9347740.6900000051</v>
      </c>
      <c r="L44" s="10">
        <f t="shared" si="3"/>
        <v>21.507009846158326</v>
      </c>
    </row>
    <row r="45" spans="1:12" ht="27" x14ac:dyDescent="0.25">
      <c r="A45" s="5" t="s">
        <v>113</v>
      </c>
      <c r="B45" s="3" t="s">
        <v>114</v>
      </c>
      <c r="C45" s="14">
        <v>0</v>
      </c>
      <c r="D45" s="14">
        <v>0</v>
      </c>
      <c r="E45" s="23">
        <f t="shared" si="4"/>
        <v>0</v>
      </c>
      <c r="F45" s="23"/>
      <c r="G45" s="13">
        <v>43852200</v>
      </c>
      <c r="H45" s="14">
        <v>0</v>
      </c>
      <c r="I45" s="23">
        <f t="shared" si="0"/>
        <v>-43852200</v>
      </c>
      <c r="J45" s="23">
        <f t="shared" si="1"/>
        <v>0</v>
      </c>
      <c r="K45" s="39">
        <f t="shared" si="2"/>
        <v>0</v>
      </c>
      <c r="L45" s="39"/>
    </row>
    <row r="46" spans="1:12" ht="40.5" x14ac:dyDescent="0.25">
      <c r="A46" s="5" t="s">
        <v>62</v>
      </c>
      <c r="B46" s="3" t="s">
        <v>61</v>
      </c>
      <c r="C46" s="14">
        <v>6580100</v>
      </c>
      <c r="D46" s="14">
        <v>1428527.39</v>
      </c>
      <c r="E46" s="23">
        <f t="shared" si="4"/>
        <v>-5151572.6100000003</v>
      </c>
      <c r="F46" s="23">
        <f t="shared" si="5"/>
        <v>21.709812768802905</v>
      </c>
      <c r="G46" s="13">
        <v>6206800</v>
      </c>
      <c r="H46" s="14">
        <v>1100000</v>
      </c>
      <c r="I46" s="23">
        <f t="shared" si="0"/>
        <v>-5106800</v>
      </c>
      <c r="J46" s="23">
        <f t="shared" si="1"/>
        <v>17.722497905522975</v>
      </c>
      <c r="K46" s="39">
        <f t="shared" si="2"/>
        <v>-328527.3899999999</v>
      </c>
      <c r="L46" s="39">
        <f t="shared" si="3"/>
        <v>-22.997626247824329</v>
      </c>
    </row>
    <row r="47" spans="1:12" ht="40.5" x14ac:dyDescent="0.25">
      <c r="A47" s="5" t="s">
        <v>64</v>
      </c>
      <c r="B47" s="3" t="s">
        <v>63</v>
      </c>
      <c r="C47" s="14">
        <v>739479.46</v>
      </c>
      <c r="D47" s="14">
        <v>739479.46</v>
      </c>
      <c r="E47" s="23">
        <f t="shared" si="4"/>
        <v>0</v>
      </c>
      <c r="F47" s="23">
        <f t="shared" si="5"/>
        <v>100</v>
      </c>
      <c r="G47" s="13">
        <v>1311423.78</v>
      </c>
      <c r="H47" s="14">
        <v>400000</v>
      </c>
      <c r="I47" s="23">
        <f t="shared" si="0"/>
        <v>-911423.78</v>
      </c>
      <c r="J47" s="23">
        <f t="shared" si="1"/>
        <v>30.501200763646363</v>
      </c>
      <c r="K47" s="39">
        <f t="shared" si="2"/>
        <v>-339479.45999999996</v>
      </c>
      <c r="L47" s="39">
        <f t="shared" si="3"/>
        <v>-45.907895805517029</v>
      </c>
    </row>
    <row r="48" spans="1:12" ht="27" x14ac:dyDescent="0.25">
      <c r="A48" s="30" t="s">
        <v>66</v>
      </c>
      <c r="B48" s="33" t="s">
        <v>65</v>
      </c>
      <c r="C48" s="46">
        <v>0</v>
      </c>
      <c r="D48" s="46">
        <v>473309.66</v>
      </c>
      <c r="E48" s="23">
        <f t="shared" si="4"/>
        <v>473309.66</v>
      </c>
      <c r="F48" s="23"/>
      <c r="G48" s="46">
        <v>0</v>
      </c>
      <c r="H48" s="46">
        <v>0</v>
      </c>
      <c r="I48" s="23">
        <f t="shared" si="0"/>
        <v>0</v>
      </c>
      <c r="J48" s="23"/>
      <c r="K48" s="39">
        <f t="shared" si="2"/>
        <v>-473309.66</v>
      </c>
      <c r="L48" s="39">
        <f t="shared" si="3"/>
        <v>-100</v>
      </c>
    </row>
    <row r="49" spans="1:12" x14ac:dyDescent="0.25">
      <c r="A49" s="30" t="s">
        <v>115</v>
      </c>
      <c r="B49" s="33" t="s">
        <v>116</v>
      </c>
      <c r="C49" s="46">
        <v>0</v>
      </c>
      <c r="D49" s="46">
        <v>0</v>
      </c>
      <c r="E49" s="23">
        <f t="shared" si="4"/>
        <v>0</v>
      </c>
      <c r="F49" s="23"/>
      <c r="G49" s="46">
        <v>704751.75</v>
      </c>
      <c r="H49" s="46">
        <v>0</v>
      </c>
      <c r="I49" s="23">
        <f t="shared" si="0"/>
        <v>-704751.75</v>
      </c>
      <c r="J49" s="23">
        <f t="shared" si="1"/>
        <v>0</v>
      </c>
      <c r="K49" s="39">
        <f t="shared" si="2"/>
        <v>0</v>
      </c>
      <c r="L49" s="39"/>
    </row>
    <row r="50" spans="1:12" x14ac:dyDescent="0.25">
      <c r="A50" s="30" t="s">
        <v>68</v>
      </c>
      <c r="B50" s="33" t="s">
        <v>67</v>
      </c>
      <c r="C50" s="46">
        <v>88770</v>
      </c>
      <c r="D50" s="46">
        <v>88770</v>
      </c>
      <c r="E50" s="23">
        <f t="shared" si="4"/>
        <v>0</v>
      </c>
      <c r="F50" s="23">
        <f t="shared" si="5"/>
        <v>100</v>
      </c>
      <c r="G50" s="46">
        <v>84069.88</v>
      </c>
      <c r="H50" s="46">
        <v>84069.88</v>
      </c>
      <c r="I50" s="23">
        <f t="shared" si="0"/>
        <v>0</v>
      </c>
      <c r="J50" s="23">
        <f t="shared" si="1"/>
        <v>100</v>
      </c>
      <c r="K50" s="39">
        <f t="shared" si="2"/>
        <v>-4700.1199999999953</v>
      </c>
      <c r="L50" s="39">
        <f t="shared" si="3"/>
        <v>-5.2947166835642605</v>
      </c>
    </row>
    <row r="51" spans="1:12" ht="27" x14ac:dyDescent="0.25">
      <c r="A51" s="30" t="s">
        <v>117</v>
      </c>
      <c r="B51" s="33" t="s">
        <v>118</v>
      </c>
      <c r="C51" s="46">
        <v>0</v>
      </c>
      <c r="D51" s="46">
        <v>0</v>
      </c>
      <c r="E51" s="23">
        <f t="shared" si="4"/>
        <v>0</v>
      </c>
      <c r="F51" s="23"/>
      <c r="G51" s="46">
        <v>16277638.890000001</v>
      </c>
      <c r="H51" s="46">
        <v>0</v>
      </c>
      <c r="I51" s="23">
        <f t="shared" si="0"/>
        <v>-16277638.890000001</v>
      </c>
      <c r="J51" s="23">
        <f t="shared" si="1"/>
        <v>0</v>
      </c>
      <c r="K51" s="39">
        <f t="shared" si="2"/>
        <v>0</v>
      </c>
      <c r="L51" s="39"/>
    </row>
    <row r="52" spans="1:12" x14ac:dyDescent="0.25">
      <c r="A52" s="30" t="s">
        <v>70</v>
      </c>
      <c r="B52" s="33" t="s">
        <v>69</v>
      </c>
      <c r="C52" s="46">
        <v>183800136.97</v>
      </c>
      <c r="D52" s="46">
        <v>40733606.289999999</v>
      </c>
      <c r="E52" s="23">
        <f t="shared" si="4"/>
        <v>-143066530.68000001</v>
      </c>
      <c r="F52" s="23">
        <f t="shared" si="5"/>
        <v>22.161902032014574</v>
      </c>
      <c r="G52" s="46">
        <v>207860850.19</v>
      </c>
      <c r="H52" s="46">
        <v>51227363.609999999</v>
      </c>
      <c r="I52" s="23">
        <f t="shared" si="0"/>
        <v>-156633486.57999998</v>
      </c>
      <c r="J52" s="23">
        <f t="shared" si="1"/>
        <v>24.645027461003092</v>
      </c>
      <c r="K52" s="39">
        <f t="shared" si="2"/>
        <v>10493757.32</v>
      </c>
      <c r="L52" s="39">
        <f t="shared" si="3"/>
        <v>25.761915714730591</v>
      </c>
    </row>
    <row r="53" spans="1:12" x14ac:dyDescent="0.25">
      <c r="A53" s="31" t="s">
        <v>72</v>
      </c>
      <c r="B53" s="34" t="s">
        <v>71</v>
      </c>
      <c r="C53" s="47">
        <v>404170677.89999998</v>
      </c>
      <c r="D53" s="47">
        <v>92201100.890000001</v>
      </c>
      <c r="E53" s="19">
        <f t="shared" si="4"/>
        <v>-311969577.00999999</v>
      </c>
      <c r="F53" s="19">
        <f t="shared" si="5"/>
        <v>22.812417112755622</v>
      </c>
      <c r="G53" s="47">
        <v>432771247</v>
      </c>
      <c r="H53" s="47">
        <v>95238696.030000001</v>
      </c>
      <c r="I53" s="19">
        <f t="shared" si="0"/>
        <v>-337532550.97000003</v>
      </c>
      <c r="J53" s="19">
        <f t="shared" si="1"/>
        <v>22.006706011594158</v>
      </c>
      <c r="K53" s="10">
        <f t="shared" si="2"/>
        <v>3037595.1400000006</v>
      </c>
      <c r="L53" s="10">
        <f t="shared" si="3"/>
        <v>3.2945323978549794</v>
      </c>
    </row>
    <row r="54" spans="1:12" ht="27" x14ac:dyDescent="0.25">
      <c r="A54" s="30" t="s">
        <v>74</v>
      </c>
      <c r="B54" s="33" t="s">
        <v>73</v>
      </c>
      <c r="C54" s="46">
        <v>34060365.899999999</v>
      </c>
      <c r="D54" s="46">
        <v>5721656.8899999997</v>
      </c>
      <c r="E54" s="23">
        <f t="shared" si="4"/>
        <v>-28338709.009999998</v>
      </c>
      <c r="F54" s="23">
        <f t="shared" si="5"/>
        <v>16.798577287157094</v>
      </c>
      <c r="G54" s="46">
        <v>35029829</v>
      </c>
      <c r="H54" s="46">
        <v>10238696.029999999</v>
      </c>
      <c r="I54" s="23">
        <f t="shared" si="0"/>
        <v>-24791132.969999999</v>
      </c>
      <c r="J54" s="23">
        <f t="shared" si="1"/>
        <v>29.228507024684593</v>
      </c>
      <c r="K54" s="39">
        <f t="shared" si="2"/>
        <v>4517039.1399999997</v>
      </c>
      <c r="L54" s="39">
        <f t="shared" si="3"/>
        <v>78.946347654901047</v>
      </c>
    </row>
    <row r="55" spans="1:12" ht="54" x14ac:dyDescent="0.25">
      <c r="A55" s="30" t="s">
        <v>76</v>
      </c>
      <c r="B55" s="33" t="s">
        <v>75</v>
      </c>
      <c r="C55" s="46">
        <v>4754300</v>
      </c>
      <c r="D55" s="46">
        <v>1350000</v>
      </c>
      <c r="E55" s="23">
        <f t="shared" si="4"/>
        <v>-3404300</v>
      </c>
      <c r="F55" s="23">
        <f t="shared" si="5"/>
        <v>28.395347369749491</v>
      </c>
      <c r="G55" s="46">
        <v>4465800</v>
      </c>
      <c r="H55" s="46">
        <v>0</v>
      </c>
      <c r="I55" s="23">
        <f t="shared" si="0"/>
        <v>-4465800</v>
      </c>
      <c r="J55" s="23">
        <f t="shared" si="1"/>
        <v>0</v>
      </c>
      <c r="K55" s="39">
        <f t="shared" si="2"/>
        <v>-1350000</v>
      </c>
      <c r="L55" s="39">
        <f t="shared" si="3"/>
        <v>-100</v>
      </c>
    </row>
    <row r="56" spans="1:12" ht="40.5" x14ac:dyDescent="0.25">
      <c r="A56" s="30" t="s">
        <v>78</v>
      </c>
      <c r="B56" s="33" t="s">
        <v>77</v>
      </c>
      <c r="C56" s="46">
        <v>199212</v>
      </c>
      <c r="D56" s="46">
        <v>129444</v>
      </c>
      <c r="E56" s="23">
        <f t="shared" si="4"/>
        <v>-69768</v>
      </c>
      <c r="F56" s="23">
        <f t="shared" si="5"/>
        <v>64.978013372688395</v>
      </c>
      <c r="G56" s="46">
        <v>2418</v>
      </c>
      <c r="H56" s="46">
        <v>0</v>
      </c>
      <c r="I56" s="23">
        <f t="shared" si="0"/>
        <v>-2418</v>
      </c>
      <c r="J56" s="23">
        <f t="shared" si="1"/>
        <v>0</v>
      </c>
      <c r="K56" s="39">
        <f t="shared" si="2"/>
        <v>-129444</v>
      </c>
      <c r="L56" s="39">
        <f t="shared" si="3"/>
        <v>-100</v>
      </c>
    </row>
    <row r="57" spans="1:12" x14ac:dyDescent="0.25">
      <c r="A57" s="30" t="s">
        <v>80</v>
      </c>
      <c r="B57" s="33" t="s">
        <v>79</v>
      </c>
      <c r="C57" s="46">
        <v>365156800</v>
      </c>
      <c r="D57" s="46">
        <v>85000000</v>
      </c>
      <c r="E57" s="23">
        <f t="shared" si="4"/>
        <v>-280156800</v>
      </c>
      <c r="F57" s="23">
        <f t="shared" si="5"/>
        <v>23.277671400340893</v>
      </c>
      <c r="G57" s="46">
        <v>393273200</v>
      </c>
      <c r="H57" s="46">
        <v>85000000</v>
      </c>
      <c r="I57" s="23">
        <f t="shared" si="0"/>
        <v>-308273200</v>
      </c>
      <c r="J57" s="23">
        <f t="shared" si="1"/>
        <v>21.613473788704646</v>
      </c>
      <c r="K57" s="39">
        <f t="shared" si="2"/>
        <v>0</v>
      </c>
      <c r="L57" s="39">
        <f t="shared" si="3"/>
        <v>0</v>
      </c>
    </row>
    <row r="58" spans="1:12" x14ac:dyDescent="0.25">
      <c r="A58" s="31" t="s">
        <v>82</v>
      </c>
      <c r="B58" s="34" t="s">
        <v>81</v>
      </c>
      <c r="C58" s="47">
        <v>23538945</v>
      </c>
      <c r="D58" s="47">
        <v>3671185</v>
      </c>
      <c r="E58" s="19">
        <f t="shared" si="4"/>
        <v>-19867760</v>
      </c>
      <c r="F58" s="19">
        <f t="shared" si="5"/>
        <v>15.596217247629408</v>
      </c>
      <c r="G58" s="47">
        <v>24574095</v>
      </c>
      <c r="H58" s="47">
        <v>10194379.970000001</v>
      </c>
      <c r="I58" s="19">
        <f t="shared" si="0"/>
        <v>-14379715.029999999</v>
      </c>
      <c r="J58" s="19">
        <f t="shared" si="1"/>
        <v>41.484253926746845</v>
      </c>
      <c r="K58" s="10">
        <f t="shared" si="2"/>
        <v>6523194.9700000007</v>
      </c>
      <c r="L58" s="10">
        <f t="shared" si="3"/>
        <v>177.68635930905145</v>
      </c>
    </row>
    <row r="59" spans="1:12" ht="40.5" x14ac:dyDescent="0.25">
      <c r="A59" s="30" t="s">
        <v>84</v>
      </c>
      <c r="B59" s="33" t="s">
        <v>83</v>
      </c>
      <c r="C59" s="46">
        <v>3202445</v>
      </c>
      <c r="D59" s="46">
        <v>854985</v>
      </c>
      <c r="E59" s="23">
        <f t="shared" si="4"/>
        <v>-2347460</v>
      </c>
      <c r="F59" s="23">
        <f t="shared" si="5"/>
        <v>26.697882399229339</v>
      </c>
      <c r="G59" s="46">
        <v>3202295</v>
      </c>
      <c r="H59" s="46">
        <v>39140</v>
      </c>
      <c r="I59" s="23">
        <f t="shared" si="0"/>
        <v>-3163155</v>
      </c>
      <c r="J59" s="23">
        <f t="shared" si="1"/>
        <v>1.2222484187122049</v>
      </c>
      <c r="K59" s="39">
        <f t="shared" si="2"/>
        <v>-815845</v>
      </c>
      <c r="L59" s="39">
        <f t="shared" si="3"/>
        <v>-95.422141908922384</v>
      </c>
    </row>
    <row r="60" spans="1:12" ht="54" x14ac:dyDescent="0.25">
      <c r="A60" s="30" t="s">
        <v>86</v>
      </c>
      <c r="B60" s="33" t="s">
        <v>85</v>
      </c>
      <c r="C60" s="46">
        <v>20336500</v>
      </c>
      <c r="D60" s="46">
        <v>2816200</v>
      </c>
      <c r="E60" s="23">
        <f t="shared" si="4"/>
        <v>-17520300</v>
      </c>
      <c r="F60" s="23">
        <f t="shared" si="5"/>
        <v>13.848007277555135</v>
      </c>
      <c r="G60" s="46">
        <v>21371800</v>
      </c>
      <c r="H60" s="46">
        <v>5295000</v>
      </c>
      <c r="I60" s="23">
        <f t="shared" si="0"/>
        <v>-16076800</v>
      </c>
      <c r="J60" s="23">
        <f t="shared" si="1"/>
        <v>24.775638926061447</v>
      </c>
      <c r="K60" s="39">
        <f t="shared" si="2"/>
        <v>2478800</v>
      </c>
      <c r="L60" s="39">
        <f t="shared" si="3"/>
        <v>88.019316809885652</v>
      </c>
    </row>
    <row r="61" spans="1:12" x14ac:dyDescent="0.25">
      <c r="A61" s="30" t="s">
        <v>119</v>
      </c>
      <c r="B61" s="33" t="s">
        <v>120</v>
      </c>
      <c r="C61" s="46">
        <v>0</v>
      </c>
      <c r="D61" s="46">
        <v>0</v>
      </c>
      <c r="E61" s="23">
        <f t="shared" si="4"/>
        <v>0</v>
      </c>
      <c r="F61" s="23"/>
      <c r="G61" s="46">
        <v>0</v>
      </c>
      <c r="H61" s="46">
        <v>4860239.97</v>
      </c>
      <c r="I61" s="23">
        <f t="shared" si="0"/>
        <v>4860239.97</v>
      </c>
      <c r="J61" s="23"/>
      <c r="K61" s="39">
        <f t="shared" si="2"/>
        <v>4860239.97</v>
      </c>
      <c r="L61" s="39"/>
    </row>
    <row r="62" spans="1:12" ht="54" x14ac:dyDescent="0.25">
      <c r="A62" s="31" t="s">
        <v>88</v>
      </c>
      <c r="B62" s="34" t="s">
        <v>87</v>
      </c>
      <c r="C62" s="47">
        <v>0</v>
      </c>
      <c r="D62" s="47">
        <v>64073.2</v>
      </c>
      <c r="E62" s="19">
        <f t="shared" si="4"/>
        <v>64073.2</v>
      </c>
      <c r="F62" s="19"/>
      <c r="G62" s="47">
        <v>0</v>
      </c>
      <c r="H62" s="47">
        <v>-2858461.48</v>
      </c>
      <c r="I62" s="19">
        <f t="shared" si="0"/>
        <v>-2858461.48</v>
      </c>
      <c r="J62" s="19"/>
      <c r="K62" s="10">
        <f t="shared" si="2"/>
        <v>-2922534.68</v>
      </c>
      <c r="L62" s="10">
        <f t="shared" si="3"/>
        <v>-4561.2435152294565</v>
      </c>
    </row>
    <row r="63" spans="1:12" ht="67.5" x14ac:dyDescent="0.25">
      <c r="A63" s="30" t="s">
        <v>90</v>
      </c>
      <c r="B63" s="33" t="s">
        <v>89</v>
      </c>
      <c r="C63" s="46">
        <v>0</v>
      </c>
      <c r="D63" s="46">
        <v>64073.2</v>
      </c>
      <c r="E63" s="23">
        <f t="shared" si="4"/>
        <v>64073.2</v>
      </c>
      <c r="F63" s="23"/>
      <c r="G63" s="46">
        <v>0</v>
      </c>
      <c r="H63" s="46">
        <v>0</v>
      </c>
      <c r="I63" s="23">
        <f t="shared" si="0"/>
        <v>0</v>
      </c>
      <c r="J63" s="23"/>
      <c r="K63" s="39">
        <f t="shared" si="2"/>
        <v>-64073.2</v>
      </c>
      <c r="L63" s="39">
        <f t="shared" si="3"/>
        <v>-100</v>
      </c>
    </row>
    <row r="64" spans="1:12" ht="54" x14ac:dyDescent="0.25">
      <c r="A64" s="30" t="s">
        <v>92</v>
      </c>
      <c r="B64" s="33" t="s">
        <v>91</v>
      </c>
      <c r="C64" s="46">
        <v>0</v>
      </c>
      <c r="D64" s="46">
        <v>64073.2</v>
      </c>
      <c r="E64" s="23">
        <f t="shared" si="4"/>
        <v>64073.2</v>
      </c>
      <c r="F64" s="23"/>
      <c r="G64" s="46">
        <v>0</v>
      </c>
      <c r="H64" s="46">
        <v>0</v>
      </c>
      <c r="I64" s="23">
        <f t="shared" si="0"/>
        <v>0</v>
      </c>
      <c r="J64" s="23"/>
      <c r="K64" s="39">
        <f t="shared" si="2"/>
        <v>-64073.2</v>
      </c>
      <c r="L64" s="39">
        <f t="shared" si="3"/>
        <v>-100</v>
      </c>
    </row>
    <row r="65" spans="1:12" ht="40.5" x14ac:dyDescent="0.25">
      <c r="A65" s="31" t="s">
        <v>128</v>
      </c>
      <c r="B65" s="34" t="s">
        <v>129</v>
      </c>
      <c r="C65" s="47">
        <v>0</v>
      </c>
      <c r="D65" s="47">
        <v>64073.2</v>
      </c>
      <c r="E65" s="19">
        <f t="shared" ref="E65:E67" si="6">D65-C65</f>
        <v>64073.2</v>
      </c>
      <c r="F65" s="19"/>
      <c r="G65" s="47">
        <v>0</v>
      </c>
      <c r="H65" s="47">
        <v>-2858461.48</v>
      </c>
      <c r="I65" s="19">
        <f t="shared" ref="I65:I67" si="7">H65-G65</f>
        <v>-2858461.48</v>
      </c>
      <c r="J65" s="19"/>
      <c r="K65" s="10">
        <f t="shared" ref="K65:K67" si="8">H65-D65</f>
        <v>-2922534.68</v>
      </c>
      <c r="L65" s="10">
        <f t="shared" ref="L65" si="9">H65/D65*100-100</f>
        <v>-4561.2435152294565</v>
      </c>
    </row>
    <row r="66" spans="1:12" ht="40.5" x14ac:dyDescent="0.25">
      <c r="A66" s="30" t="s">
        <v>130</v>
      </c>
      <c r="B66" s="33" t="s">
        <v>131</v>
      </c>
      <c r="C66" s="46">
        <v>0</v>
      </c>
      <c r="D66" s="46">
        <v>0</v>
      </c>
      <c r="E66" s="23">
        <f t="shared" si="6"/>
        <v>0</v>
      </c>
      <c r="F66" s="23"/>
      <c r="G66" s="46">
        <v>0</v>
      </c>
      <c r="H66" s="46">
        <v>-2858461.48</v>
      </c>
      <c r="I66" s="23">
        <f t="shared" si="7"/>
        <v>-2858461.48</v>
      </c>
      <c r="J66" s="23"/>
      <c r="K66" s="39">
        <f t="shared" si="8"/>
        <v>-2858461.48</v>
      </c>
      <c r="L66" s="39"/>
    </row>
    <row r="67" spans="1:12" ht="40.5" x14ac:dyDescent="0.25">
      <c r="A67" s="30" t="s">
        <v>132</v>
      </c>
      <c r="B67" s="33" t="s">
        <v>133</v>
      </c>
      <c r="C67" s="46">
        <v>0</v>
      </c>
      <c r="D67" s="46">
        <v>0</v>
      </c>
      <c r="E67" s="23">
        <f t="shared" si="6"/>
        <v>0</v>
      </c>
      <c r="F67" s="23"/>
      <c r="G67" s="46">
        <v>0</v>
      </c>
      <c r="H67" s="46">
        <v>-2858461.48</v>
      </c>
      <c r="I67" s="23">
        <f t="shared" si="7"/>
        <v>-2858461.48</v>
      </c>
      <c r="J67" s="23"/>
      <c r="K67" s="39">
        <f t="shared" si="8"/>
        <v>-2858461.48</v>
      </c>
      <c r="L67" s="39"/>
    </row>
  </sheetData>
  <autoFilter ref="A5:L67"/>
  <mergeCells count="13">
    <mergeCell ref="A1:L1"/>
    <mergeCell ref="C3:F3"/>
    <mergeCell ref="G3:J3"/>
    <mergeCell ref="B3:B5"/>
    <mergeCell ref="A3:A5"/>
    <mergeCell ref="K3:L4"/>
    <mergeCell ref="C4:C5"/>
    <mergeCell ref="D4:D5"/>
    <mergeCell ref="E4:F4"/>
    <mergeCell ref="G4:G5"/>
    <mergeCell ref="H4:H5"/>
    <mergeCell ref="I4:J4"/>
    <mergeCell ref="K2:L2"/>
  </mergeCells>
  <pageMargins left="0" right="0" top="0" bottom="0" header="0" footer="0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кв.2022-2023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Semenova-LL</cp:lastModifiedBy>
  <cp:lastPrinted>2023-04-27T05:34:54Z</cp:lastPrinted>
  <dcterms:created xsi:type="dcterms:W3CDTF">2019-07-24T07:17:37Z</dcterms:created>
  <dcterms:modified xsi:type="dcterms:W3CDTF">2023-04-27T08:44:49Z</dcterms:modified>
</cp:coreProperties>
</file>