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3 квартал" sheetId="1" r:id="rId1"/>
  </sheets>
  <definedNames>
    <definedName name="LAST_CELL" localSheetId="0">'3 квартал'!#REF!</definedName>
    <definedName name="_xlnm.Print_Titles" localSheetId="0">'3 квартал'!$5:$9</definedName>
  </definedNames>
  <calcPr calcId="144525"/>
</workbook>
</file>

<file path=xl/calcChain.xml><?xml version="1.0" encoding="utf-8"?>
<calcChain xmlns="http://schemas.openxmlformats.org/spreadsheetml/2006/main">
  <c r="E53" i="1" l="1"/>
  <c r="D53" i="1"/>
  <c r="F52" i="1"/>
  <c r="F50" i="1"/>
  <c r="F48" i="1"/>
  <c r="F47" i="1"/>
  <c r="F45" i="1"/>
  <c r="F44" i="1"/>
  <c r="F43" i="1"/>
  <c r="F41" i="1"/>
  <c r="F39" i="1"/>
  <c r="F38" i="1"/>
  <c r="F36" i="1"/>
  <c r="F35" i="1"/>
  <c r="F34" i="1"/>
  <c r="F33" i="1"/>
  <c r="F32" i="1"/>
  <c r="F30" i="1"/>
  <c r="F29" i="1"/>
  <c r="F28" i="1"/>
  <c r="F27" i="1"/>
  <c r="F25" i="1"/>
  <c r="F24" i="1"/>
  <c r="F23" i="1"/>
  <c r="F22" i="1"/>
  <c r="F21" i="1"/>
  <c r="F19" i="1"/>
  <c r="F18" i="1"/>
  <c r="F16" i="1"/>
  <c r="F15" i="1"/>
  <c r="F14" i="1"/>
  <c r="F13" i="1"/>
  <c r="F12" i="1"/>
  <c r="F10" i="1"/>
  <c r="F11" i="1"/>
  <c r="F17" i="1"/>
  <c r="I53" i="1"/>
  <c r="H53" i="1"/>
  <c r="F53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M18" i="1"/>
  <c r="L18" i="1"/>
  <c r="K18" i="1"/>
  <c r="J18" i="1"/>
  <c r="M47" i="1"/>
  <c r="L47" i="1"/>
  <c r="K47" i="1"/>
  <c r="J47" i="1"/>
  <c r="L52" i="1" l="1"/>
  <c r="M50" i="1"/>
  <c r="L50" i="1"/>
  <c r="M48" i="1"/>
  <c r="L48" i="1"/>
  <c r="M45" i="1"/>
  <c r="L45" i="1"/>
  <c r="M44" i="1"/>
  <c r="L44" i="1"/>
  <c r="M43" i="1"/>
  <c r="L43" i="1"/>
  <c r="L41" i="1"/>
  <c r="M39" i="1"/>
  <c r="L39" i="1"/>
  <c r="M38" i="1"/>
  <c r="L38" i="1"/>
  <c r="M36" i="1"/>
  <c r="L36" i="1"/>
  <c r="M35" i="1"/>
  <c r="L35" i="1"/>
  <c r="M34" i="1"/>
  <c r="L34" i="1"/>
  <c r="M33" i="1"/>
  <c r="L33" i="1"/>
  <c r="M32" i="1"/>
  <c r="L32" i="1"/>
  <c r="M30" i="1"/>
  <c r="L30" i="1"/>
  <c r="M29" i="1"/>
  <c r="L29" i="1"/>
  <c r="M28" i="1"/>
  <c r="L28" i="1"/>
  <c r="M27" i="1"/>
  <c r="L27" i="1"/>
  <c r="M25" i="1"/>
  <c r="L25" i="1"/>
  <c r="L24" i="1"/>
  <c r="M23" i="1"/>
  <c r="L23" i="1"/>
  <c r="M22" i="1"/>
  <c r="L22" i="1"/>
  <c r="L21" i="1"/>
  <c r="M19" i="1"/>
  <c r="L19" i="1"/>
  <c r="M16" i="1"/>
  <c r="L16" i="1"/>
  <c r="L15" i="1"/>
  <c r="M14" i="1"/>
  <c r="L14" i="1"/>
  <c r="M13" i="1"/>
  <c r="L13" i="1"/>
  <c r="M12" i="1"/>
  <c r="L12" i="1"/>
  <c r="M11" i="1"/>
  <c r="L11" i="1"/>
  <c r="K53" i="1"/>
  <c r="J53" i="1"/>
  <c r="K52" i="1"/>
  <c r="J52" i="1"/>
  <c r="K51" i="1"/>
  <c r="J51" i="1"/>
  <c r="K50" i="1"/>
  <c r="J50" i="1"/>
  <c r="K49" i="1"/>
  <c r="J49" i="1"/>
  <c r="K48" i="1"/>
  <c r="J48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L49" i="1"/>
  <c r="M46" i="1"/>
  <c r="L42" i="1"/>
  <c r="L37" i="1"/>
  <c r="L31" i="1"/>
  <c r="L26" i="1"/>
  <c r="M20" i="1"/>
  <c r="L17" i="1"/>
  <c r="M26" i="1" l="1"/>
  <c r="M42" i="1"/>
  <c r="M17" i="1"/>
  <c r="M37" i="1"/>
  <c r="M49" i="1"/>
  <c r="M10" i="1"/>
  <c r="M31" i="1"/>
  <c r="L20" i="1"/>
  <c r="L40" i="1"/>
  <c r="L46" i="1"/>
  <c r="L51" i="1"/>
  <c r="L10" i="1"/>
  <c r="L53" i="1" l="1"/>
  <c r="M53" i="1"/>
  <c r="G53" i="1" l="1"/>
</calcChain>
</file>

<file path=xl/sharedStrings.xml><?xml version="1.0" encoding="utf-8"?>
<sst xmlns="http://schemas.openxmlformats.org/spreadsheetml/2006/main" count="150" uniqueCount="72">
  <si>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</si>
  <si>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</si>
  <si>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</si>
  <si>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</si>
  <si>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</si>
  <si>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</si>
  <si>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</si>
  <si>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</si>
  <si>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</si>
  <si>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</si>
  <si>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</si>
  <si>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</si>
  <si>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</si>
  <si>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</si>
  <si>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</si>
  <si>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</si>
  <si>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</si>
  <si>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</si>
  <si>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</si>
  <si>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</si>
  <si>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</si>
  <si>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</si>
  <si>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</si>
  <si>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</si>
  <si>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</si>
  <si>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</si>
  <si>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</si>
  <si>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ОБСЛУЖИВАНИЕ ГОСУДАРСТВЕННОГО И МУНИЦИПАЛЬНОГО ДОЛГА</t>
  </si>
  <si>
    <t>Дополнительное образование детей</t>
  </si>
  <si>
    <t>Молодежная политика</t>
  </si>
  <si>
    <t xml:space="preserve">Наименование </t>
  </si>
  <si>
    <t>сумма</t>
  </si>
  <si>
    <t>%</t>
  </si>
  <si>
    <t>Всего</t>
  </si>
  <si>
    <t>Сельское хозяйство и рыболовство</t>
  </si>
  <si>
    <t>ЗДРАВООХРАНЕНИЕ</t>
  </si>
  <si>
    <t>Стационарная медицинская помощь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</si>
  <si>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</si>
  <si>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</si>
  <si>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Массовый спорт</t>
  </si>
  <si>
    <t>ФИЗИЧЕСКАЯ КУЛЬТУРА И СПОРТ</t>
  </si>
  <si>
    <t>Связь и информатика</t>
  </si>
  <si>
    <t>Рз</t>
  </si>
  <si>
    <t>ПР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</si>
  <si>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</si>
  <si>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</si>
  <si>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</si>
  <si>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</si>
  <si>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</si>
  <si>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04</t>
  </si>
  <si>
    <t>05</t>
  </si>
  <si>
    <t>06</t>
  </si>
  <si>
    <t>07</t>
  </si>
  <si>
    <t>10</t>
  </si>
  <si>
    <t>11</t>
  </si>
  <si>
    <t>13</t>
  </si>
  <si>
    <t>09</t>
  </si>
  <si>
    <t>14</t>
  </si>
  <si>
    <t>08</t>
  </si>
  <si>
    <t>12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</si>
  <si>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</si>
  <si>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внутреннего долга</t>
  </si>
  <si>
    <t>2022 г.</t>
  </si>
  <si>
    <t>2023 г.</t>
  </si>
  <si>
    <t>Отклонение в части исполнения</t>
  </si>
  <si>
    <t>План</t>
  </si>
  <si>
    <t>Исполнено</t>
  </si>
  <si>
    <t>Отклонение</t>
  </si>
  <si>
    <t>% исполнения плана</t>
  </si>
  <si>
    <t>(рублей)</t>
  </si>
  <si>
    <t>Физическая культура</t>
  </si>
  <si>
    <r>
      <t xml:space="preserve">Сведения об исполнении расходов консолидированного бюджета МР "Усть-Цилемский" </t>
    </r>
    <r>
      <rPr>
        <b/>
        <u/>
        <sz val="16"/>
        <rFont val="Times New Roman"/>
        <family val="1"/>
        <charset val="204"/>
      </rPr>
      <t>за 2023 г</t>
    </r>
    <r>
      <rPr>
        <b/>
        <sz val="16"/>
        <rFont val="Times New Roman"/>
        <family val="1"/>
        <charset val="204"/>
      </rPr>
      <t>. на 01.10.2023 г., а также в сравнении с расходами на 01.10.2022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</si>
</sst>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8.5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D5AB"/>
      </patternFill>
    </fill>
    <fill>
      <patternFill patternType="solid">
        <fgColor rgb="FFF1F5F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49" fontId="5" fillId="0" borderId="10">
      <alignment horizontal="center" vertical="top" shrinkToFit="1"/>
    </xf>
    <xf numFmtId="4" fontId="6" fillId="2" borderId="11">
      <alignment horizontal="right" shrinkToFit="1"/>
    </xf>
    <xf numFmtId="4" fontId="6" fillId="2" borderId="12">
      <alignment horizontal="right" shrinkToFit="1"/>
    </xf>
    <xf numFmtId="0" fontId="7" fillId="0" borderId="0"/>
    <xf numFmtId="0" fontId="4" fillId="0" borderId="0">
      <alignment horizontal="right" vertical="top" wrapText="1"/>
    </xf>
    <xf numFmtId="49" fontId="8" fillId="0" borderId="13">
      <alignment horizontal="center" vertical="center" wrapText="1"/>
    </xf>
    <xf numFmtId="49" fontId="8" fillId="3" borderId="10">
      <alignment horizontal="center" vertical="top" shrinkToFit="1"/>
    </xf>
    <xf numFmtId="0" fontId="8" fillId="3" borderId="2">
      <alignment horizontal="left" vertical="top" wrapText="1"/>
    </xf>
    <xf numFmtId="4" fontId="8" fillId="3" borderId="2">
      <alignment horizontal="right" vertical="top" shrinkToFit="1"/>
    </xf>
    <xf numFmtId="4" fontId="8" fillId="3" borderId="3">
      <alignment horizontal="right" vertical="top" shrinkToFit="1"/>
    </xf>
    <xf numFmtId="49" fontId="5" fillId="0" borderId="10">
      <alignment horizontal="center" vertical="top" shrinkToFit="1"/>
    </xf>
    <xf numFmtId="0" fontId="4" fillId="0" borderId="2">
      <alignment horizontal="left" vertical="top" wrapText="1"/>
    </xf>
    <xf numFmtId="4" fontId="4" fillId="0" borderId="2">
      <alignment horizontal="right" vertical="top" shrinkToFit="1"/>
    </xf>
    <xf numFmtId="4" fontId="4" fillId="0" borderId="3">
      <alignment horizontal="right" vertical="top" shrinkToFit="1"/>
    </xf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</cellStyleXfs>
  <cellXfs count="35">
    <xf numFmtId="0" fontId="0" fillId="0" borderId="0" xfId="0"/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1" xfId="1" applyNumberFormat="1" applyFont="1" applyBorder="1" applyAlignment="1" applyProtection="1">
      <alignment horizontal="center" vertical="center" shrinkToFit="1"/>
    </xf>
    <xf numFmtId="4" fontId="3" fillId="0" borderId="1" xfId="2" applyNumberFormat="1" applyFont="1" applyBorder="1" applyAlignment="1" applyProtection="1">
      <alignment horizontal="center" vertical="center" shrinkToFit="1"/>
    </xf>
    <xf numFmtId="4" fontId="1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</cellXfs>
  <cellStyles count="22">
    <cellStyle name="br" xfId="19"/>
    <cellStyle name="col" xfId="18"/>
    <cellStyle name="ex58" xfId="4"/>
    <cellStyle name="ex59" xfId="5"/>
    <cellStyle name="ex60" xfId="3"/>
    <cellStyle name="ex60 2" xfId="9"/>
    <cellStyle name="ex61" xfId="1"/>
    <cellStyle name="ex61 2" xfId="10"/>
    <cellStyle name="ex62" xfId="2"/>
    <cellStyle name="ex62 2" xfId="11"/>
    <cellStyle name="ex63" xfId="12"/>
    <cellStyle name="ex64" xfId="13"/>
    <cellStyle name="ex65" xfId="14"/>
    <cellStyle name="ex66" xfId="15"/>
    <cellStyle name="ex67" xfId="16"/>
    <cellStyle name="st57" xfId="7"/>
    <cellStyle name="style0" xfId="20"/>
    <cellStyle name="td" xfId="21"/>
    <cellStyle name="tr" xfId="17"/>
    <cellStyle name="xl_bot_header" xfId="8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3"/>
  <sheetViews>
    <sheetView showGridLines="0" tabSelected="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A4" sqref="A4"/>
    </sheetView>
  </sheetViews>
  <sheetFormatPr defaultRowHeight="12.75" outlineLevelRow="1" x14ac:dyDescent="0.2"/>
  <cols>
    <col min="1" max="1" width="46.140625" customWidth="1"/>
    <col min="2" max="3" width="6.5703125" customWidth="1"/>
    <col min="4" max="6" width="18.7109375" customWidth="1"/>
    <col min="7" max="7" width="10.7109375" customWidth="1"/>
    <col min="8" max="10" width="18.7109375" customWidth="1"/>
    <col min="11" max="11" width="10.7109375" customWidth="1"/>
    <col min="12" max="12" width="18.7109375" customWidth="1"/>
    <col min="13" max="13" width="10.7109375" customWidth="1"/>
  </cols>
  <sheetData>
    <row r="1" spans="1:13" x14ac:dyDescent="0.2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0.25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 t="s">
        <v>69</v>
      </c>
    </row>
    <row r="5" spans="1:13" ht="15.75" customHeight="1" x14ac:dyDescent="0.2">
      <c r="A5" s="29" t="s">
        <v>30</v>
      </c>
      <c r="B5" s="30" t="s">
        <v>42</v>
      </c>
      <c r="C5" s="30" t="s">
        <v>43</v>
      </c>
      <c r="D5" s="22" t="s">
        <v>62</v>
      </c>
      <c r="E5" s="23"/>
      <c r="F5" s="23"/>
      <c r="G5" s="24"/>
      <c r="H5" s="22" t="s">
        <v>63</v>
      </c>
      <c r="I5" s="23"/>
      <c r="J5" s="23"/>
      <c r="K5" s="24"/>
      <c r="L5" s="31" t="s">
        <v>64</v>
      </c>
      <c r="M5" s="32"/>
    </row>
    <row r="6" spans="1:13" ht="15.75" customHeight="1" x14ac:dyDescent="0.2">
      <c r="A6" s="29"/>
      <c r="B6" s="30"/>
      <c r="C6" s="30"/>
      <c r="D6" s="25"/>
      <c r="E6" s="26"/>
      <c r="F6" s="26"/>
      <c r="G6" s="27"/>
      <c r="H6" s="25"/>
      <c r="I6" s="26"/>
      <c r="J6" s="26"/>
      <c r="K6" s="27"/>
      <c r="L6" s="33"/>
      <c r="M6" s="34"/>
    </row>
    <row r="7" spans="1:13" ht="15.75" x14ac:dyDescent="0.2">
      <c r="A7" s="29"/>
      <c r="B7" s="30"/>
      <c r="C7" s="30"/>
      <c r="D7" s="28" t="s">
        <v>65</v>
      </c>
      <c r="E7" s="28" t="s">
        <v>66</v>
      </c>
      <c r="F7" s="28" t="s">
        <v>67</v>
      </c>
      <c r="G7" s="28"/>
      <c r="H7" s="28" t="s">
        <v>65</v>
      </c>
      <c r="I7" s="28" t="s">
        <v>66</v>
      </c>
      <c r="J7" s="28" t="s">
        <v>67</v>
      </c>
      <c r="K7" s="28"/>
      <c r="L7" s="20" t="s">
        <v>31</v>
      </c>
      <c r="M7" s="20" t="s">
        <v>32</v>
      </c>
    </row>
    <row r="8" spans="1:13" ht="47.25" x14ac:dyDescent="0.2">
      <c r="A8" s="29"/>
      <c r="B8" s="30"/>
      <c r="C8" s="30"/>
      <c r="D8" s="28"/>
      <c r="E8" s="28"/>
      <c r="F8" s="9" t="s">
        <v>31</v>
      </c>
      <c r="G8" s="9" t="s">
        <v>68</v>
      </c>
      <c r="H8" s="28"/>
      <c r="I8" s="28"/>
      <c r="J8" s="9" t="s">
        <v>31</v>
      </c>
      <c r="K8" s="9" t="s">
        <v>68</v>
      </c>
      <c r="L8" s="21"/>
      <c r="M8" s="21"/>
    </row>
    <row r="9" spans="1:13" ht="15.75" x14ac:dyDescent="0.2">
      <c r="A9" s="8">
        <v>1</v>
      </c>
      <c r="B9" s="8">
        <v>2</v>
      </c>
      <c r="C9" s="8">
        <v>3</v>
      </c>
      <c r="D9" s="8">
        <v>6</v>
      </c>
      <c r="E9" s="8">
        <v>7</v>
      </c>
      <c r="F9" s="8"/>
      <c r="G9" s="8"/>
      <c r="H9" s="8">
        <v>6</v>
      </c>
      <c r="I9" s="8">
        <v>7</v>
      </c>
      <c r="J9" s="8">
        <v>7</v>
      </c>
      <c r="K9" s="8">
        <v>7</v>
      </c>
      <c r="L9" s="8">
        <v>8</v>
      </c>
      <c r="M9" s="8">
        <v>9</v>
      </c>
    </row>
    <row r="10" spans="1:13" ht="15.75" x14ac:dyDescent="0.2">
      <c r="A10" s="1" t="s">
        <v>0</v>
      </c>
      <c r="B10" s="2" t="s">
        <v>44</v>
      </c>
      <c r="C10" s="2" t="s">
        <v>45</v>
      </c>
      <c r="D10" s="12">
        <v>163674917.03999999</v>
      </c>
      <c r="E10" s="12">
        <v>114108676.31999999</v>
      </c>
      <c r="F10" s="12">
        <f>E10-D10</f>
        <v>-49566240.719999999</v>
      </c>
      <c r="G10" s="12">
        <f>E10/D10*100</f>
        <v>69.716654441384776</v>
      </c>
      <c r="H10" s="12">
        <v>180709579.15000001</v>
      </c>
      <c r="I10" s="12">
        <v>126152511.19</v>
      </c>
      <c r="J10" s="12">
        <f t="shared" ref="J10:J53" si="0">I10-H10</f>
        <v>-54557067.960000008</v>
      </c>
      <c r="K10" s="12">
        <f t="shared" ref="K10:K53" si="1">I10/H10*100</f>
        <v>69.809531837427215</v>
      </c>
      <c r="L10" s="12">
        <f>I10-E10</f>
        <v>12043834.870000005</v>
      </c>
      <c r="M10" s="12">
        <f>I10/E10*100-100</f>
        <v>10.554705617848853</v>
      </c>
    </row>
    <row r="11" spans="1:13" ht="47.25" outlineLevel="1" x14ac:dyDescent="0.2">
      <c r="A11" s="3" t="s">
        <v>46</v>
      </c>
      <c r="B11" s="6" t="s">
        <v>44</v>
      </c>
      <c r="C11" s="6" t="s">
        <v>47</v>
      </c>
      <c r="D11" s="13">
        <v>13634856.689999999</v>
      </c>
      <c r="E11" s="14">
        <v>9833656.9800000004</v>
      </c>
      <c r="F11" s="15">
        <f t="shared" ref="F11:F53" si="2">E11-D11</f>
        <v>-3801199.709999999</v>
      </c>
      <c r="G11" s="15">
        <f t="shared" ref="G11:G53" si="3">E11/D11*100</f>
        <v>72.121454618677035</v>
      </c>
      <c r="H11" s="13">
        <v>14796444.25</v>
      </c>
      <c r="I11" s="14">
        <v>10541972.77</v>
      </c>
      <c r="J11" s="15">
        <f t="shared" si="0"/>
        <v>-4254471.4800000004</v>
      </c>
      <c r="K11" s="15">
        <f t="shared" si="1"/>
        <v>71.246662994725909</v>
      </c>
      <c r="L11" s="15">
        <f t="shared" ref="L11:L53" si="4">I11-E11</f>
        <v>708315.78999999911</v>
      </c>
      <c r="M11" s="15">
        <f t="shared" ref="M11:M53" si="5">I11/E11*100-100</f>
        <v>7.2029743506468975</v>
      </c>
    </row>
    <row r="12" spans="1:13" ht="63" outlineLevel="1" x14ac:dyDescent="0.2">
      <c r="A12" s="3" t="s">
        <v>1</v>
      </c>
      <c r="B12" s="6" t="s">
        <v>44</v>
      </c>
      <c r="C12" s="6" t="s">
        <v>48</v>
      </c>
      <c r="D12" s="13">
        <v>911634</v>
      </c>
      <c r="E12" s="14">
        <v>646814.96</v>
      </c>
      <c r="F12" s="15">
        <f t="shared" si="2"/>
        <v>-264819.04000000004</v>
      </c>
      <c r="G12" s="15">
        <f t="shared" si="3"/>
        <v>70.951166805976953</v>
      </c>
      <c r="H12" s="13">
        <v>888125</v>
      </c>
      <c r="I12" s="14">
        <v>360784.44</v>
      </c>
      <c r="J12" s="15">
        <f t="shared" si="0"/>
        <v>-527340.56000000006</v>
      </c>
      <c r="K12" s="15">
        <f t="shared" si="1"/>
        <v>40.623160028149194</v>
      </c>
      <c r="L12" s="15">
        <f t="shared" si="4"/>
        <v>-286030.51999999996</v>
      </c>
      <c r="M12" s="15">
        <f t="shared" si="5"/>
        <v>-44.221382882053319</v>
      </c>
    </row>
    <row r="13" spans="1:13" ht="78.75" outlineLevel="1" x14ac:dyDescent="0.2">
      <c r="A13" s="3" t="s">
        <v>2</v>
      </c>
      <c r="B13" s="6" t="s">
        <v>44</v>
      </c>
      <c r="C13" s="6" t="s">
        <v>49</v>
      </c>
      <c r="D13" s="13">
        <v>99594465.060000002</v>
      </c>
      <c r="E13" s="14">
        <v>81187671.170000002</v>
      </c>
      <c r="F13" s="15">
        <f t="shared" si="2"/>
        <v>-18406793.890000001</v>
      </c>
      <c r="G13" s="15">
        <f t="shared" si="3"/>
        <v>81.518256181293864</v>
      </c>
      <c r="H13" s="13">
        <v>111623697.09999999</v>
      </c>
      <c r="I13" s="14">
        <v>86647341.969999999</v>
      </c>
      <c r="J13" s="15">
        <f t="shared" si="0"/>
        <v>-24976355.129999995</v>
      </c>
      <c r="K13" s="15">
        <f t="shared" si="1"/>
        <v>77.624504671598089</v>
      </c>
      <c r="L13" s="15">
        <f t="shared" si="4"/>
        <v>5459670.799999997</v>
      </c>
      <c r="M13" s="15">
        <f t="shared" si="5"/>
        <v>6.7247535510261258</v>
      </c>
    </row>
    <row r="14" spans="1:13" ht="63" outlineLevel="1" x14ac:dyDescent="0.2">
      <c r="A14" s="3" t="s">
        <v>3</v>
      </c>
      <c r="B14" s="6" t="s">
        <v>44</v>
      </c>
      <c r="C14" s="6" t="s">
        <v>51</v>
      </c>
      <c r="D14" s="13">
        <v>21048615</v>
      </c>
      <c r="E14" s="14">
        <v>14209073.41</v>
      </c>
      <c r="F14" s="15">
        <f t="shared" si="2"/>
        <v>-6839541.5899999999</v>
      </c>
      <c r="G14" s="15">
        <f t="shared" si="3"/>
        <v>67.505977994276591</v>
      </c>
      <c r="H14" s="13">
        <v>20868740.510000002</v>
      </c>
      <c r="I14" s="14">
        <v>14266408.9</v>
      </c>
      <c r="J14" s="15">
        <f t="shared" si="0"/>
        <v>-6602331.6100000013</v>
      </c>
      <c r="K14" s="15">
        <f t="shared" si="1"/>
        <v>68.362577478807324</v>
      </c>
      <c r="L14" s="15">
        <f t="shared" si="4"/>
        <v>57335.490000000224</v>
      </c>
      <c r="M14" s="15">
        <f t="shared" si="5"/>
        <v>0.40351322247127541</v>
      </c>
    </row>
    <row r="15" spans="1:13" ht="15.75" outlineLevel="1" x14ac:dyDescent="0.2">
      <c r="A15" s="3" t="s">
        <v>4</v>
      </c>
      <c r="B15" s="6" t="s">
        <v>44</v>
      </c>
      <c r="C15" s="6" t="s">
        <v>54</v>
      </c>
      <c r="D15" s="13">
        <v>54230</v>
      </c>
      <c r="E15" s="14">
        <v>0</v>
      </c>
      <c r="F15" s="15">
        <f t="shared" si="2"/>
        <v>-54230</v>
      </c>
      <c r="G15" s="15">
        <f t="shared" si="3"/>
        <v>0</v>
      </c>
      <c r="H15" s="13">
        <v>240000</v>
      </c>
      <c r="I15" s="14">
        <v>0</v>
      </c>
      <c r="J15" s="15">
        <f t="shared" si="0"/>
        <v>-240000</v>
      </c>
      <c r="K15" s="15">
        <f t="shared" si="1"/>
        <v>0</v>
      </c>
      <c r="L15" s="15">
        <f t="shared" si="4"/>
        <v>0</v>
      </c>
      <c r="M15" s="15"/>
    </row>
    <row r="16" spans="1:13" ht="15.75" outlineLevel="1" x14ac:dyDescent="0.2">
      <c r="A16" s="3" t="s">
        <v>5</v>
      </c>
      <c r="B16" s="6" t="s">
        <v>44</v>
      </c>
      <c r="C16" s="6" t="s">
        <v>55</v>
      </c>
      <c r="D16" s="13">
        <v>28431116.289999999</v>
      </c>
      <c r="E16" s="14">
        <v>8231459.7999999998</v>
      </c>
      <c r="F16" s="15">
        <f t="shared" si="2"/>
        <v>-20199656.489999998</v>
      </c>
      <c r="G16" s="15">
        <f t="shared" si="3"/>
        <v>28.95229197488538</v>
      </c>
      <c r="H16" s="13">
        <v>32292572.289999999</v>
      </c>
      <c r="I16" s="14">
        <v>14336003.109999999</v>
      </c>
      <c r="J16" s="15">
        <f t="shared" si="0"/>
        <v>-17956569.18</v>
      </c>
      <c r="K16" s="15">
        <f t="shared" si="1"/>
        <v>44.394119431728924</v>
      </c>
      <c r="L16" s="15">
        <f t="shared" si="4"/>
        <v>6104543.3099999996</v>
      </c>
      <c r="M16" s="15">
        <f t="shared" si="5"/>
        <v>74.161126438350578</v>
      </c>
    </row>
    <row r="17" spans="1:13" ht="47.25" x14ac:dyDescent="0.2">
      <c r="A17" s="1" t="s">
        <v>6</v>
      </c>
      <c r="B17" s="7" t="s">
        <v>48</v>
      </c>
      <c r="C17" s="7" t="s">
        <v>45</v>
      </c>
      <c r="D17" s="16">
        <v>1631430.3</v>
      </c>
      <c r="E17" s="16">
        <v>1538828.42</v>
      </c>
      <c r="F17" s="12">
        <f t="shared" si="2"/>
        <v>-92601.880000000121</v>
      </c>
      <c r="G17" s="12">
        <f t="shared" si="3"/>
        <v>94.323883772417361</v>
      </c>
      <c r="H17" s="16">
        <v>582750.5</v>
      </c>
      <c r="I17" s="16">
        <v>540678.41</v>
      </c>
      <c r="J17" s="12">
        <f t="shared" si="0"/>
        <v>-42072.089999999967</v>
      </c>
      <c r="K17" s="12">
        <f t="shared" si="1"/>
        <v>92.780428330820826</v>
      </c>
      <c r="L17" s="12">
        <f t="shared" si="4"/>
        <v>-998150.00999999989</v>
      </c>
      <c r="M17" s="12">
        <f t="shared" si="5"/>
        <v>-64.864282270014215</v>
      </c>
    </row>
    <row r="18" spans="1:13" ht="63" outlineLevel="1" x14ac:dyDescent="0.2">
      <c r="A18" s="3" t="s">
        <v>60</v>
      </c>
      <c r="B18" s="6" t="s">
        <v>48</v>
      </c>
      <c r="C18" s="6" t="s">
        <v>56</v>
      </c>
      <c r="D18" s="13"/>
      <c r="E18" s="14"/>
      <c r="F18" s="15">
        <f t="shared" si="2"/>
        <v>0</v>
      </c>
      <c r="G18" s="15" t="e">
        <f t="shared" ref="G18" si="6">E18/D18*100</f>
        <v>#DIV/0!</v>
      </c>
      <c r="H18" s="13">
        <v>0</v>
      </c>
      <c r="I18" s="14">
        <v>0</v>
      </c>
      <c r="J18" s="15">
        <f t="shared" ref="J18" si="7">I18-H18</f>
        <v>0</v>
      </c>
      <c r="K18" s="15" t="e">
        <f t="shared" ref="K18" si="8">I18/H18*100</f>
        <v>#DIV/0!</v>
      </c>
      <c r="L18" s="15">
        <f t="shared" ref="L18" si="9">I18-E18</f>
        <v>0</v>
      </c>
      <c r="M18" s="15" t="e">
        <f t="shared" ref="M18" si="10">I18/E18*100-100</f>
        <v>#DIV/0!</v>
      </c>
    </row>
    <row r="19" spans="1:13" ht="63" outlineLevel="1" x14ac:dyDescent="0.2">
      <c r="A19" s="3" t="s">
        <v>60</v>
      </c>
      <c r="B19" s="6" t="s">
        <v>48</v>
      </c>
      <c r="C19" s="6" t="s">
        <v>53</v>
      </c>
      <c r="D19" s="13">
        <v>1631430.3</v>
      </c>
      <c r="E19" s="14">
        <v>1538828.42</v>
      </c>
      <c r="F19" s="15">
        <f t="shared" si="2"/>
        <v>-92601.880000000121</v>
      </c>
      <c r="G19" s="15">
        <f t="shared" si="3"/>
        <v>94.323883772417361</v>
      </c>
      <c r="H19" s="13">
        <v>582750.5</v>
      </c>
      <c r="I19" s="14">
        <v>540678.41</v>
      </c>
      <c r="J19" s="15">
        <f t="shared" si="0"/>
        <v>-42072.089999999967</v>
      </c>
      <c r="K19" s="15">
        <f t="shared" si="1"/>
        <v>92.780428330820826</v>
      </c>
      <c r="L19" s="15">
        <f t="shared" si="4"/>
        <v>-998150.00999999989</v>
      </c>
      <c r="M19" s="15">
        <f t="shared" si="5"/>
        <v>-64.864282270014215</v>
      </c>
    </row>
    <row r="20" spans="1:13" ht="15.75" x14ac:dyDescent="0.2">
      <c r="A20" s="1" t="s">
        <v>7</v>
      </c>
      <c r="B20" s="2" t="s">
        <v>49</v>
      </c>
      <c r="C20" s="2" t="s">
        <v>45</v>
      </c>
      <c r="D20" s="16">
        <v>137683128.33000001</v>
      </c>
      <c r="E20" s="16">
        <v>95757677.709999993</v>
      </c>
      <c r="F20" s="15">
        <v>95757677.709999993</v>
      </c>
      <c r="G20" s="15">
        <f t="shared" si="3"/>
        <v>69.54931869392685</v>
      </c>
      <c r="H20" s="16">
        <v>159981635.63</v>
      </c>
      <c r="I20" s="16">
        <v>98370970.760000005</v>
      </c>
      <c r="J20" s="15">
        <f t="shared" si="0"/>
        <v>-61610664.86999999</v>
      </c>
      <c r="K20" s="15">
        <f t="shared" si="1"/>
        <v>61.488914257326996</v>
      </c>
      <c r="L20" s="15">
        <f t="shared" si="4"/>
        <v>2613293.0500000119</v>
      </c>
      <c r="M20" s="15">
        <f t="shared" si="5"/>
        <v>2.7290689503919623</v>
      </c>
    </row>
    <row r="21" spans="1:13" ht="15.75" outlineLevel="1" x14ac:dyDescent="0.2">
      <c r="A21" s="3" t="s">
        <v>34</v>
      </c>
      <c r="B21" s="6" t="s">
        <v>49</v>
      </c>
      <c r="C21" s="6" t="s">
        <v>50</v>
      </c>
      <c r="D21" s="13">
        <v>435500</v>
      </c>
      <c r="E21" s="14">
        <v>322500</v>
      </c>
      <c r="F21" s="15">
        <f t="shared" si="2"/>
        <v>-113000</v>
      </c>
      <c r="G21" s="15">
        <f t="shared" si="3"/>
        <v>74.052812858783014</v>
      </c>
      <c r="H21" s="13">
        <v>310000</v>
      </c>
      <c r="I21" s="14">
        <v>130300</v>
      </c>
      <c r="J21" s="15">
        <f t="shared" si="0"/>
        <v>-179700</v>
      </c>
      <c r="K21" s="15">
        <f t="shared" si="1"/>
        <v>42.032258064516128</v>
      </c>
      <c r="L21" s="15">
        <f t="shared" si="4"/>
        <v>-192200</v>
      </c>
      <c r="M21" s="15"/>
    </row>
    <row r="22" spans="1:13" ht="15.75" outlineLevel="1" x14ac:dyDescent="0.2">
      <c r="A22" s="3" t="s">
        <v>8</v>
      </c>
      <c r="B22" s="6" t="s">
        <v>49</v>
      </c>
      <c r="C22" s="6" t="s">
        <v>58</v>
      </c>
      <c r="D22" s="13">
        <v>37549653.579999998</v>
      </c>
      <c r="E22" s="14">
        <v>24719852.629999999</v>
      </c>
      <c r="F22" s="15">
        <f t="shared" si="2"/>
        <v>-12829800.949999999</v>
      </c>
      <c r="G22" s="15">
        <f t="shared" si="3"/>
        <v>65.832438579850134</v>
      </c>
      <c r="H22" s="13">
        <v>39415208.810000002</v>
      </c>
      <c r="I22" s="14">
        <v>26994942.390000001</v>
      </c>
      <c r="J22" s="15">
        <f t="shared" si="0"/>
        <v>-12420266.420000002</v>
      </c>
      <c r="K22" s="15">
        <f t="shared" si="1"/>
        <v>68.488644878499628</v>
      </c>
      <c r="L22" s="15">
        <f t="shared" si="4"/>
        <v>2275089.7600000016</v>
      </c>
      <c r="M22" s="15">
        <f t="shared" si="5"/>
        <v>9.2034924077134264</v>
      </c>
    </row>
    <row r="23" spans="1:13" ht="15.75" outlineLevel="1" x14ac:dyDescent="0.2">
      <c r="A23" s="3" t="s">
        <v>9</v>
      </c>
      <c r="B23" s="6" t="s">
        <v>49</v>
      </c>
      <c r="C23" s="6" t="s">
        <v>56</v>
      </c>
      <c r="D23" s="13">
        <v>92860187.140000001</v>
      </c>
      <c r="E23" s="14">
        <v>65319909.700000003</v>
      </c>
      <c r="F23" s="15">
        <f t="shared" si="2"/>
        <v>-27540277.439999998</v>
      </c>
      <c r="G23" s="15">
        <f t="shared" si="3"/>
        <v>70.342211998260254</v>
      </c>
      <c r="H23" s="13">
        <v>109968512.54000001</v>
      </c>
      <c r="I23" s="14">
        <v>64494574.950000003</v>
      </c>
      <c r="J23" s="15">
        <f t="shared" si="0"/>
        <v>-45473937.590000004</v>
      </c>
      <c r="K23" s="15">
        <f t="shared" si="1"/>
        <v>58.648219804319638</v>
      </c>
      <c r="L23" s="15">
        <f t="shared" si="4"/>
        <v>-825334.75</v>
      </c>
      <c r="M23" s="15">
        <f t="shared" si="5"/>
        <v>-1.2635270835348393</v>
      </c>
    </row>
    <row r="24" spans="1:13" ht="15.75" outlineLevel="1" x14ac:dyDescent="0.2">
      <c r="A24" s="3" t="s">
        <v>41</v>
      </c>
      <c r="B24" s="6" t="s">
        <v>49</v>
      </c>
      <c r="C24" s="6" t="s">
        <v>53</v>
      </c>
      <c r="D24" s="13">
        <v>550026.71</v>
      </c>
      <c r="E24" s="14">
        <v>436833.88</v>
      </c>
      <c r="F24" s="15">
        <f t="shared" si="2"/>
        <v>-113192.82999999996</v>
      </c>
      <c r="G24" s="15">
        <f t="shared" si="3"/>
        <v>79.420484870634738</v>
      </c>
      <c r="H24" s="13">
        <v>1519099.22</v>
      </c>
      <c r="I24" s="14">
        <v>1328271.44</v>
      </c>
      <c r="J24" s="15">
        <f t="shared" si="0"/>
        <v>-190827.78000000003</v>
      </c>
      <c r="K24" s="15">
        <f t="shared" si="1"/>
        <v>87.438096373981409</v>
      </c>
      <c r="L24" s="15">
        <f t="shared" si="4"/>
        <v>891437.55999999994</v>
      </c>
      <c r="M24" s="15"/>
    </row>
    <row r="25" spans="1:13" ht="31.5" outlineLevel="1" x14ac:dyDescent="0.2">
      <c r="A25" s="3" t="s">
        <v>10</v>
      </c>
      <c r="B25" s="6" t="s">
        <v>49</v>
      </c>
      <c r="C25" s="6" t="s">
        <v>59</v>
      </c>
      <c r="D25" s="13">
        <v>6287760.9000000004</v>
      </c>
      <c r="E25" s="14">
        <v>4958581.5</v>
      </c>
      <c r="F25" s="15">
        <f t="shared" si="2"/>
        <v>-1329179.4000000004</v>
      </c>
      <c r="G25" s="15">
        <f t="shared" si="3"/>
        <v>78.860846951098267</v>
      </c>
      <c r="H25" s="13">
        <v>8768815.0600000005</v>
      </c>
      <c r="I25" s="14">
        <v>5422881.9800000004</v>
      </c>
      <c r="J25" s="15">
        <f t="shared" si="0"/>
        <v>-3345933.08</v>
      </c>
      <c r="K25" s="15">
        <f t="shared" si="1"/>
        <v>61.842813913787801</v>
      </c>
      <c r="L25" s="15">
        <f t="shared" si="4"/>
        <v>464300.48000000045</v>
      </c>
      <c r="M25" s="15">
        <f t="shared" si="5"/>
        <v>9.3635746432724858</v>
      </c>
    </row>
    <row r="26" spans="1:13" ht="31.5" x14ac:dyDescent="0.2">
      <c r="A26" s="1" t="s">
        <v>11</v>
      </c>
      <c r="B26" s="18" t="s">
        <v>50</v>
      </c>
      <c r="C26" s="18" t="s">
        <v>45</v>
      </c>
      <c r="D26" s="16">
        <v>71960189.730000004</v>
      </c>
      <c r="E26" s="16">
        <v>48684197.369999997</v>
      </c>
      <c r="F26" s="12">
        <v>48684197.369999997</v>
      </c>
      <c r="G26" s="12">
        <f t="shared" si="3"/>
        <v>67.654348262097059</v>
      </c>
      <c r="H26" s="16">
        <v>65924368.229999997</v>
      </c>
      <c r="I26" s="16">
        <v>28305993.27</v>
      </c>
      <c r="J26" s="12">
        <f t="shared" si="0"/>
        <v>-37618374.959999993</v>
      </c>
      <c r="K26" s="12">
        <f t="shared" si="1"/>
        <v>42.937071723227952</v>
      </c>
      <c r="L26" s="12">
        <f t="shared" si="4"/>
        <v>-20378204.099999998</v>
      </c>
      <c r="M26" s="12">
        <f t="shared" si="5"/>
        <v>-41.857944057546234</v>
      </c>
    </row>
    <row r="27" spans="1:13" ht="15.75" outlineLevel="1" x14ac:dyDescent="0.2">
      <c r="A27" s="3" t="s">
        <v>12</v>
      </c>
      <c r="B27" s="6" t="s">
        <v>50</v>
      </c>
      <c r="C27" s="6" t="s">
        <v>44</v>
      </c>
      <c r="D27" s="13">
        <v>31856565.300000001</v>
      </c>
      <c r="E27" s="14">
        <v>22306149.370000001</v>
      </c>
      <c r="F27" s="15">
        <f t="shared" si="2"/>
        <v>-9550415.9299999997</v>
      </c>
      <c r="G27" s="15">
        <f t="shared" si="3"/>
        <v>70.020572399875135</v>
      </c>
      <c r="H27" s="13">
        <v>11308162.74</v>
      </c>
      <c r="I27" s="14">
        <v>1783843.48</v>
      </c>
      <c r="J27" s="15">
        <f t="shared" si="0"/>
        <v>-9524319.2599999998</v>
      </c>
      <c r="K27" s="15">
        <f t="shared" si="1"/>
        <v>15.774830279812546</v>
      </c>
      <c r="L27" s="15">
        <f t="shared" si="4"/>
        <v>-20522305.890000001</v>
      </c>
      <c r="M27" s="15">
        <f t="shared" si="5"/>
        <v>-92.002907133764964</v>
      </c>
    </row>
    <row r="28" spans="1:13" ht="15.75" outlineLevel="1" x14ac:dyDescent="0.2">
      <c r="A28" s="3" t="s">
        <v>13</v>
      </c>
      <c r="B28" s="6" t="s">
        <v>50</v>
      </c>
      <c r="C28" s="6" t="s">
        <v>47</v>
      </c>
      <c r="D28" s="13">
        <v>4196159.74</v>
      </c>
      <c r="E28" s="14">
        <v>2416611.29</v>
      </c>
      <c r="F28" s="15">
        <f t="shared" si="2"/>
        <v>-1779548.4500000002</v>
      </c>
      <c r="G28" s="15">
        <f t="shared" si="3"/>
        <v>57.591022261702548</v>
      </c>
      <c r="H28" s="13">
        <v>10987853.119999999</v>
      </c>
      <c r="I28" s="14">
        <v>1109423.78</v>
      </c>
      <c r="J28" s="15">
        <f t="shared" si="0"/>
        <v>-9878429.3399999999</v>
      </c>
      <c r="K28" s="15">
        <f t="shared" si="1"/>
        <v>10.096820260371301</v>
      </c>
      <c r="L28" s="15">
        <f t="shared" si="4"/>
        <v>-1307187.51</v>
      </c>
      <c r="M28" s="15">
        <f t="shared" si="5"/>
        <v>-54.091757139808777</v>
      </c>
    </row>
    <row r="29" spans="1:13" ht="15.75" outlineLevel="1" x14ac:dyDescent="0.2">
      <c r="A29" s="3" t="s">
        <v>14</v>
      </c>
      <c r="B29" s="6" t="s">
        <v>50</v>
      </c>
      <c r="C29" s="6" t="s">
        <v>48</v>
      </c>
      <c r="D29" s="13">
        <v>29757464.690000001</v>
      </c>
      <c r="E29" s="14">
        <v>19080558.109999999</v>
      </c>
      <c r="F29" s="15">
        <f t="shared" si="2"/>
        <v>-10676906.580000002</v>
      </c>
      <c r="G29" s="15">
        <f t="shared" si="3"/>
        <v>64.120241118565531</v>
      </c>
      <c r="H29" s="13">
        <v>36278352.369999997</v>
      </c>
      <c r="I29" s="14">
        <v>19165526.010000002</v>
      </c>
      <c r="J29" s="15">
        <f t="shared" si="0"/>
        <v>-17112826.359999996</v>
      </c>
      <c r="K29" s="15">
        <f t="shared" si="1"/>
        <v>52.829097128040281</v>
      </c>
      <c r="L29" s="15">
        <f t="shared" si="4"/>
        <v>84967.900000002235</v>
      </c>
      <c r="M29" s="15">
        <f t="shared" si="5"/>
        <v>0.44531139765493322</v>
      </c>
    </row>
    <row r="30" spans="1:13" ht="31.5" outlineLevel="1" x14ac:dyDescent="0.2">
      <c r="A30" s="3" t="s">
        <v>15</v>
      </c>
      <c r="B30" s="6" t="s">
        <v>50</v>
      </c>
      <c r="C30" s="6" t="s">
        <v>50</v>
      </c>
      <c r="D30" s="13">
        <v>6150000</v>
      </c>
      <c r="E30" s="14">
        <v>4880878.5999999996</v>
      </c>
      <c r="F30" s="15">
        <f t="shared" si="2"/>
        <v>-1269121.4000000004</v>
      </c>
      <c r="G30" s="15">
        <f t="shared" si="3"/>
        <v>79.363879674796749</v>
      </c>
      <c r="H30" s="13">
        <v>7350000</v>
      </c>
      <c r="I30" s="14">
        <v>6247200</v>
      </c>
      <c r="J30" s="15">
        <f t="shared" si="0"/>
        <v>-1102800</v>
      </c>
      <c r="K30" s="15">
        <f t="shared" si="1"/>
        <v>84.995918367346931</v>
      </c>
      <c r="L30" s="15">
        <f t="shared" si="4"/>
        <v>1366321.4000000004</v>
      </c>
      <c r="M30" s="15">
        <f t="shared" si="5"/>
        <v>27.993349394102935</v>
      </c>
    </row>
    <row r="31" spans="1:13" ht="15.75" x14ac:dyDescent="0.2">
      <c r="A31" s="1" t="s">
        <v>16</v>
      </c>
      <c r="B31" s="7" t="s">
        <v>52</v>
      </c>
      <c r="C31" s="7" t="s">
        <v>45</v>
      </c>
      <c r="D31" s="16">
        <v>667711166.19000006</v>
      </c>
      <c r="E31" s="16">
        <v>506869894.07999998</v>
      </c>
      <c r="F31" s="12">
        <v>506869894.07999998</v>
      </c>
      <c r="G31" s="12">
        <f t="shared" si="3"/>
        <v>75.911549745712662</v>
      </c>
      <c r="H31" s="16">
        <v>672271391.90999997</v>
      </c>
      <c r="I31" s="16">
        <v>508412689.92000002</v>
      </c>
      <c r="J31" s="12">
        <f t="shared" si="0"/>
        <v>-163858701.98999995</v>
      </c>
      <c r="K31" s="12">
        <f t="shared" si="1"/>
        <v>75.626108151879166</v>
      </c>
      <c r="L31" s="12">
        <f t="shared" si="4"/>
        <v>1542795.8400000334</v>
      </c>
      <c r="M31" s="12">
        <f t="shared" si="5"/>
        <v>0.30437709124552725</v>
      </c>
    </row>
    <row r="32" spans="1:13" ht="15.75" outlineLevel="1" x14ac:dyDescent="0.2">
      <c r="A32" s="3" t="s">
        <v>17</v>
      </c>
      <c r="B32" s="6" t="s">
        <v>52</v>
      </c>
      <c r="C32" s="6" t="s">
        <v>44</v>
      </c>
      <c r="D32" s="13">
        <v>138571438.25999999</v>
      </c>
      <c r="E32" s="14">
        <v>106985581.61</v>
      </c>
      <c r="F32" s="15">
        <f t="shared" si="2"/>
        <v>-31585856.649999991</v>
      </c>
      <c r="G32" s="15">
        <f t="shared" si="3"/>
        <v>77.206084423591093</v>
      </c>
      <c r="H32" s="13">
        <v>137194049.05000001</v>
      </c>
      <c r="I32" s="14">
        <v>104576082.93000001</v>
      </c>
      <c r="J32" s="15">
        <f t="shared" si="0"/>
        <v>-32617966.120000005</v>
      </c>
      <c r="K32" s="15">
        <f t="shared" si="1"/>
        <v>76.224940989887642</v>
      </c>
      <c r="L32" s="15">
        <f t="shared" si="4"/>
        <v>-2409498.6799999923</v>
      </c>
      <c r="M32" s="15">
        <f t="shared" si="5"/>
        <v>-2.2521714082776754</v>
      </c>
    </row>
    <row r="33" spans="1:13" ht="15.75" outlineLevel="1" x14ac:dyDescent="0.2">
      <c r="A33" s="3" t="s">
        <v>18</v>
      </c>
      <c r="B33" s="6" t="s">
        <v>52</v>
      </c>
      <c r="C33" s="6" t="s">
        <v>47</v>
      </c>
      <c r="D33" s="13">
        <v>440042585.56999999</v>
      </c>
      <c r="E33" s="14">
        <v>331561100.13</v>
      </c>
      <c r="F33" s="15">
        <f t="shared" si="2"/>
        <v>-108481485.44</v>
      </c>
      <c r="G33" s="15">
        <f t="shared" si="3"/>
        <v>75.347502946906658</v>
      </c>
      <c r="H33" s="13">
        <v>433709020.89999998</v>
      </c>
      <c r="I33" s="14">
        <v>332111798.32999998</v>
      </c>
      <c r="J33" s="15">
        <f t="shared" si="0"/>
        <v>-101597222.56999999</v>
      </c>
      <c r="K33" s="15">
        <f t="shared" si="1"/>
        <v>76.574796078907198</v>
      </c>
      <c r="L33" s="15">
        <f t="shared" si="4"/>
        <v>550698.19999998808</v>
      </c>
      <c r="M33" s="15">
        <f t="shared" si="5"/>
        <v>0.16609252405788766</v>
      </c>
    </row>
    <row r="34" spans="1:13" ht="15.75" outlineLevel="1" x14ac:dyDescent="0.2">
      <c r="A34" s="3" t="s">
        <v>28</v>
      </c>
      <c r="B34" s="6" t="s">
        <v>52</v>
      </c>
      <c r="C34" s="6" t="s">
        <v>48</v>
      </c>
      <c r="D34" s="13">
        <v>54122361.219999999</v>
      </c>
      <c r="E34" s="14">
        <v>45561048.409999996</v>
      </c>
      <c r="F34" s="15">
        <f t="shared" si="2"/>
        <v>-8561312.8100000024</v>
      </c>
      <c r="G34" s="15">
        <f t="shared" si="3"/>
        <v>84.181560787417538</v>
      </c>
      <c r="H34" s="13">
        <v>57143583.619999997</v>
      </c>
      <c r="I34" s="14">
        <v>46179328.109999999</v>
      </c>
      <c r="J34" s="15">
        <f t="shared" si="0"/>
        <v>-10964255.509999998</v>
      </c>
      <c r="K34" s="15">
        <f t="shared" si="1"/>
        <v>80.812796791129912</v>
      </c>
      <c r="L34" s="15">
        <f t="shared" si="4"/>
        <v>618279.70000000298</v>
      </c>
      <c r="M34" s="15">
        <f t="shared" si="5"/>
        <v>1.3570357170804357</v>
      </c>
    </row>
    <row r="35" spans="1:13" ht="15.75" outlineLevel="1" x14ac:dyDescent="0.2">
      <c r="A35" s="3" t="s">
        <v>29</v>
      </c>
      <c r="B35" s="6" t="s">
        <v>52</v>
      </c>
      <c r="C35" s="6" t="s">
        <v>52</v>
      </c>
      <c r="D35" s="13">
        <v>1491366.11</v>
      </c>
      <c r="E35" s="14">
        <v>1428175.84</v>
      </c>
      <c r="F35" s="15">
        <f t="shared" si="2"/>
        <v>-63190.270000000019</v>
      </c>
      <c r="G35" s="15">
        <f t="shared" si="3"/>
        <v>95.762927052164272</v>
      </c>
      <c r="H35" s="13">
        <v>652544.12</v>
      </c>
      <c r="I35" s="14">
        <v>633788.24</v>
      </c>
      <c r="J35" s="15">
        <f t="shared" si="0"/>
        <v>-18755.880000000005</v>
      </c>
      <c r="K35" s="15">
        <f t="shared" si="1"/>
        <v>97.125729981292295</v>
      </c>
      <c r="L35" s="15">
        <f t="shared" si="4"/>
        <v>-794387.60000000009</v>
      </c>
      <c r="M35" s="15">
        <f t="shared" si="5"/>
        <v>-55.622534547286563</v>
      </c>
    </row>
    <row r="36" spans="1:13" ht="15.75" outlineLevel="1" x14ac:dyDescent="0.2">
      <c r="A36" s="3" t="s">
        <v>19</v>
      </c>
      <c r="B36" s="6" t="s">
        <v>52</v>
      </c>
      <c r="C36" s="6" t="s">
        <v>56</v>
      </c>
      <c r="D36" s="13">
        <v>33483415.030000001</v>
      </c>
      <c r="E36" s="14">
        <v>21333988.09</v>
      </c>
      <c r="F36" s="15">
        <f t="shared" si="2"/>
        <v>-12149426.940000001</v>
      </c>
      <c r="G36" s="15">
        <f t="shared" si="3"/>
        <v>63.715090204763982</v>
      </c>
      <c r="H36" s="13">
        <v>43572194.219999999</v>
      </c>
      <c r="I36" s="14">
        <v>24911692.309999999</v>
      </c>
      <c r="J36" s="15">
        <f t="shared" si="0"/>
        <v>-18660501.91</v>
      </c>
      <c r="K36" s="15">
        <f t="shared" si="1"/>
        <v>57.173371127968863</v>
      </c>
      <c r="L36" s="15">
        <f t="shared" si="4"/>
        <v>3577704.2199999988</v>
      </c>
      <c r="M36" s="15">
        <f t="shared" si="5"/>
        <v>16.769973831929704</v>
      </c>
    </row>
    <row r="37" spans="1:13" ht="15.75" x14ac:dyDescent="0.2">
      <c r="A37" s="1" t="s">
        <v>20</v>
      </c>
      <c r="B37" s="7" t="s">
        <v>58</v>
      </c>
      <c r="C37" s="7" t="s">
        <v>45</v>
      </c>
      <c r="D37" s="16">
        <v>160078312.28</v>
      </c>
      <c r="E37" s="16">
        <v>126131829.81</v>
      </c>
      <c r="F37" s="12">
        <v>126131829.81</v>
      </c>
      <c r="G37" s="12">
        <f t="shared" si="3"/>
        <v>78.793827854317513</v>
      </c>
      <c r="H37" s="16">
        <v>166461496.31999999</v>
      </c>
      <c r="I37" s="16">
        <v>134456836.31</v>
      </c>
      <c r="J37" s="12">
        <f t="shared" si="0"/>
        <v>-32004660.00999999</v>
      </c>
      <c r="K37" s="12">
        <f t="shared" si="1"/>
        <v>80.773535792039681</v>
      </c>
      <c r="L37" s="12">
        <f t="shared" si="4"/>
        <v>8325006.5</v>
      </c>
      <c r="M37" s="12">
        <f t="shared" si="5"/>
        <v>6.6002423912667041</v>
      </c>
    </row>
    <row r="38" spans="1:13" ht="15.75" outlineLevel="1" x14ac:dyDescent="0.2">
      <c r="A38" s="3" t="s">
        <v>21</v>
      </c>
      <c r="B38" s="6" t="s">
        <v>58</v>
      </c>
      <c r="C38" s="6" t="s">
        <v>44</v>
      </c>
      <c r="D38" s="13">
        <v>127396855.20999999</v>
      </c>
      <c r="E38" s="14">
        <v>100527342.94</v>
      </c>
      <c r="F38" s="15">
        <f t="shared" si="2"/>
        <v>-26869512.269999996</v>
      </c>
      <c r="G38" s="15">
        <f t="shared" si="3"/>
        <v>78.908810405320835</v>
      </c>
      <c r="H38" s="13">
        <v>132251102.38</v>
      </c>
      <c r="I38" s="14">
        <v>105064523.18000001</v>
      </c>
      <c r="J38" s="15">
        <f t="shared" si="0"/>
        <v>-27186579.199999988</v>
      </c>
      <c r="K38" s="15">
        <f t="shared" si="1"/>
        <v>79.443211655140544</v>
      </c>
      <c r="L38" s="15">
        <f t="shared" si="4"/>
        <v>4537180.2400000095</v>
      </c>
      <c r="M38" s="15">
        <f t="shared" si="5"/>
        <v>4.5133792531530759</v>
      </c>
    </row>
    <row r="39" spans="1:13" ht="31.5" outlineLevel="1" x14ac:dyDescent="0.2">
      <c r="A39" s="3" t="s">
        <v>22</v>
      </c>
      <c r="B39" s="6" t="s">
        <v>58</v>
      </c>
      <c r="C39" s="6" t="s">
        <v>49</v>
      </c>
      <c r="D39" s="13">
        <v>32681457.07</v>
      </c>
      <c r="E39" s="14">
        <v>25604486.870000001</v>
      </c>
      <c r="F39" s="15">
        <f t="shared" si="2"/>
        <v>-7076970.1999999993</v>
      </c>
      <c r="G39" s="15">
        <f t="shared" si="3"/>
        <v>78.345609913162903</v>
      </c>
      <c r="H39" s="13">
        <v>34210393.939999998</v>
      </c>
      <c r="I39" s="14">
        <v>29392313.129999999</v>
      </c>
      <c r="J39" s="15">
        <f t="shared" si="0"/>
        <v>-4818080.8099999987</v>
      </c>
      <c r="K39" s="15">
        <f t="shared" si="1"/>
        <v>85.916324674745908</v>
      </c>
      <c r="L39" s="15">
        <f t="shared" si="4"/>
        <v>3787826.2599999979</v>
      </c>
      <c r="M39" s="15">
        <f t="shared" si="5"/>
        <v>14.793603477514239</v>
      </c>
    </row>
    <row r="40" spans="1:13" ht="15.75" x14ac:dyDescent="0.2">
      <c r="A40" s="1" t="s">
        <v>35</v>
      </c>
      <c r="B40" s="7" t="s">
        <v>56</v>
      </c>
      <c r="C40" s="7" t="s">
        <v>45</v>
      </c>
      <c r="D40" s="16">
        <v>75000</v>
      </c>
      <c r="E40" s="16">
        <v>30000</v>
      </c>
      <c r="F40" s="12">
        <v>30000</v>
      </c>
      <c r="G40" s="12">
        <f t="shared" si="3"/>
        <v>40</v>
      </c>
      <c r="H40" s="16">
        <v>0</v>
      </c>
      <c r="I40" s="16">
        <v>0</v>
      </c>
      <c r="J40" s="12">
        <f t="shared" si="0"/>
        <v>0</v>
      </c>
      <c r="K40" s="12" t="e">
        <f t="shared" si="1"/>
        <v>#DIV/0!</v>
      </c>
      <c r="L40" s="12">
        <f t="shared" si="4"/>
        <v>-30000</v>
      </c>
      <c r="M40" s="15"/>
    </row>
    <row r="41" spans="1:13" ht="15.75" outlineLevel="1" x14ac:dyDescent="0.2">
      <c r="A41" s="3" t="s">
        <v>36</v>
      </c>
      <c r="B41" s="6" t="s">
        <v>56</v>
      </c>
      <c r="C41" s="6" t="s">
        <v>44</v>
      </c>
      <c r="D41" s="13">
        <v>75000</v>
      </c>
      <c r="E41" s="14">
        <v>30000</v>
      </c>
      <c r="F41" s="15">
        <f t="shared" si="2"/>
        <v>-45000</v>
      </c>
      <c r="G41" s="15">
        <f t="shared" si="3"/>
        <v>40</v>
      </c>
      <c r="H41" s="13">
        <v>0</v>
      </c>
      <c r="I41" s="14">
        <v>0</v>
      </c>
      <c r="J41" s="15">
        <f t="shared" si="0"/>
        <v>0</v>
      </c>
      <c r="K41" s="15" t="e">
        <f t="shared" si="1"/>
        <v>#DIV/0!</v>
      </c>
      <c r="L41" s="15">
        <f t="shared" si="4"/>
        <v>-30000</v>
      </c>
      <c r="M41" s="15"/>
    </row>
    <row r="42" spans="1:13" ht="15.75" x14ac:dyDescent="0.2">
      <c r="A42" s="1" t="s">
        <v>23</v>
      </c>
      <c r="B42" s="7" t="s">
        <v>53</v>
      </c>
      <c r="C42" s="7" t="s">
        <v>45</v>
      </c>
      <c r="D42" s="16">
        <v>42107335.509999998</v>
      </c>
      <c r="E42" s="16">
        <v>27868941.350000001</v>
      </c>
      <c r="F42" s="12">
        <v>27868941.350000001</v>
      </c>
      <c r="G42" s="12">
        <f t="shared" si="3"/>
        <v>66.185478165393434</v>
      </c>
      <c r="H42" s="16">
        <v>41499624.640000001</v>
      </c>
      <c r="I42" s="16">
        <v>32789389.949999999</v>
      </c>
      <c r="J42" s="12">
        <f t="shared" si="0"/>
        <v>-8710234.6900000013</v>
      </c>
      <c r="K42" s="12">
        <f t="shared" si="1"/>
        <v>79.011292835635629</v>
      </c>
      <c r="L42" s="12">
        <f t="shared" si="4"/>
        <v>4920448.5999999978</v>
      </c>
      <c r="M42" s="12">
        <f t="shared" si="5"/>
        <v>17.655671014571922</v>
      </c>
    </row>
    <row r="43" spans="1:13" ht="15.75" outlineLevel="1" x14ac:dyDescent="0.2">
      <c r="A43" s="3" t="s">
        <v>24</v>
      </c>
      <c r="B43" s="6" t="s">
        <v>53</v>
      </c>
      <c r="C43" s="6" t="s">
        <v>44</v>
      </c>
      <c r="D43" s="13">
        <v>9088719.8499999996</v>
      </c>
      <c r="E43" s="14">
        <v>6837169.7699999996</v>
      </c>
      <c r="F43" s="15">
        <f t="shared" si="2"/>
        <v>-2251550.08</v>
      </c>
      <c r="G43" s="15">
        <f t="shared" si="3"/>
        <v>75.226983368840436</v>
      </c>
      <c r="H43" s="13">
        <v>10298914.060000001</v>
      </c>
      <c r="I43" s="14">
        <v>7431541.5899999999</v>
      </c>
      <c r="J43" s="15">
        <f t="shared" si="0"/>
        <v>-2867372.4700000007</v>
      </c>
      <c r="K43" s="15">
        <f t="shared" si="1"/>
        <v>72.158496970699062</v>
      </c>
      <c r="L43" s="15">
        <f t="shared" si="4"/>
        <v>594371.8200000003</v>
      </c>
      <c r="M43" s="15">
        <f t="shared" si="5"/>
        <v>8.6932435495162679</v>
      </c>
    </row>
    <row r="44" spans="1:13" ht="15.75" outlineLevel="1" x14ac:dyDescent="0.2">
      <c r="A44" s="3" t="s">
        <v>25</v>
      </c>
      <c r="B44" s="6" t="s">
        <v>53</v>
      </c>
      <c r="C44" s="6" t="s">
        <v>48</v>
      </c>
      <c r="D44" s="13">
        <v>13606641</v>
      </c>
      <c r="E44" s="14">
        <v>9794738.2400000002</v>
      </c>
      <c r="F44" s="15">
        <f t="shared" si="2"/>
        <v>-3811902.76</v>
      </c>
      <c r="G44" s="15">
        <f t="shared" si="3"/>
        <v>71.984983215181472</v>
      </c>
      <c r="H44" s="13">
        <v>13369800</v>
      </c>
      <c r="I44" s="14">
        <v>9244025.5600000005</v>
      </c>
      <c r="J44" s="15">
        <f t="shared" si="0"/>
        <v>-4125774.4399999995</v>
      </c>
      <c r="K44" s="15">
        <f t="shared" si="1"/>
        <v>69.141090816616554</v>
      </c>
      <c r="L44" s="15">
        <f t="shared" si="4"/>
        <v>-550712.6799999997</v>
      </c>
      <c r="M44" s="15">
        <f t="shared" si="5"/>
        <v>-5.6225359627374729</v>
      </c>
    </row>
    <row r="45" spans="1:13" ht="15.75" outlineLevel="1" x14ac:dyDescent="0.2">
      <c r="A45" s="3" t="s">
        <v>26</v>
      </c>
      <c r="B45" s="6" t="s">
        <v>53</v>
      </c>
      <c r="C45" s="6" t="s">
        <v>49</v>
      </c>
      <c r="D45" s="13">
        <v>19411974.66</v>
      </c>
      <c r="E45" s="14">
        <v>11237033.34</v>
      </c>
      <c r="F45" s="15">
        <f t="shared" si="2"/>
        <v>-8174941.3200000003</v>
      </c>
      <c r="G45" s="15">
        <f t="shared" si="3"/>
        <v>57.887121412510645</v>
      </c>
      <c r="H45" s="13">
        <v>17830910.579999998</v>
      </c>
      <c r="I45" s="14">
        <v>16113822.800000001</v>
      </c>
      <c r="J45" s="15">
        <f t="shared" si="0"/>
        <v>-1717087.7799999975</v>
      </c>
      <c r="K45" s="15">
        <f t="shared" si="1"/>
        <v>90.370162127749296</v>
      </c>
      <c r="L45" s="15">
        <f t="shared" si="4"/>
        <v>4876789.4600000009</v>
      </c>
      <c r="M45" s="15">
        <f t="shared" si="5"/>
        <v>43.399261285808365</v>
      </c>
    </row>
    <row r="46" spans="1:13" ht="15.75" x14ac:dyDescent="0.2">
      <c r="A46" s="1" t="s">
        <v>40</v>
      </c>
      <c r="B46" s="7" t="s">
        <v>54</v>
      </c>
      <c r="C46" s="7" t="s">
        <v>45</v>
      </c>
      <c r="D46" s="16">
        <v>2046235.83</v>
      </c>
      <c r="E46" s="16">
        <v>1815951.15</v>
      </c>
      <c r="F46" s="12">
        <v>1815951.15</v>
      </c>
      <c r="G46" s="12">
        <f t="shared" si="3"/>
        <v>88.745936483772738</v>
      </c>
      <c r="H46" s="16">
        <v>339637.23</v>
      </c>
      <c r="I46" s="16">
        <v>330786.88</v>
      </c>
      <c r="J46" s="12">
        <f t="shared" si="0"/>
        <v>-8850.3499999999767</v>
      </c>
      <c r="K46" s="12">
        <f t="shared" si="1"/>
        <v>97.394175544300609</v>
      </c>
      <c r="L46" s="12">
        <f t="shared" si="4"/>
        <v>-1485164.27</v>
      </c>
      <c r="M46" s="12">
        <f t="shared" si="5"/>
        <v>-81.784373439781135</v>
      </c>
    </row>
    <row r="47" spans="1:13" ht="15.75" outlineLevel="1" x14ac:dyDescent="0.2">
      <c r="A47" s="3" t="s">
        <v>70</v>
      </c>
      <c r="B47" s="6" t="s">
        <v>54</v>
      </c>
      <c r="C47" s="6" t="s">
        <v>47</v>
      </c>
      <c r="D47" s="13">
        <v>615351.82999999996</v>
      </c>
      <c r="E47" s="14">
        <v>385067.15</v>
      </c>
      <c r="F47" s="15">
        <f t="shared" si="2"/>
        <v>-230284.67999999993</v>
      </c>
      <c r="G47" s="15">
        <f t="shared" ref="G47" si="11">E47/D47*100</f>
        <v>62.576745729349668</v>
      </c>
      <c r="H47" s="13">
        <v>239637.23</v>
      </c>
      <c r="I47" s="14">
        <v>230786.88</v>
      </c>
      <c r="J47" s="15">
        <f t="shared" ref="J47" si="12">I47-H47</f>
        <v>-8850.3500000000058</v>
      </c>
      <c r="K47" s="15">
        <f t="shared" ref="K47" si="13">I47/H47*100</f>
        <v>96.306771698203988</v>
      </c>
      <c r="L47" s="15">
        <f t="shared" ref="L47" si="14">I47-E47</f>
        <v>-154280.27000000002</v>
      </c>
      <c r="M47" s="15">
        <f t="shared" ref="M47" si="15">I47/E47*100-100</f>
        <v>-40.065809301053079</v>
      </c>
    </row>
    <row r="48" spans="1:13" ht="15.75" outlineLevel="1" x14ac:dyDescent="0.2">
      <c r="A48" s="3" t="s">
        <v>39</v>
      </c>
      <c r="B48" s="6" t="s">
        <v>54</v>
      </c>
      <c r="C48" s="6" t="s">
        <v>47</v>
      </c>
      <c r="D48" s="13">
        <v>1430884</v>
      </c>
      <c r="E48" s="14">
        <v>1430884</v>
      </c>
      <c r="F48" s="15">
        <f t="shared" si="2"/>
        <v>0</v>
      </c>
      <c r="G48" s="15">
        <f t="shared" si="3"/>
        <v>100</v>
      </c>
      <c r="H48" s="13">
        <v>100000</v>
      </c>
      <c r="I48" s="14">
        <v>100000</v>
      </c>
      <c r="J48" s="15">
        <f t="shared" si="0"/>
        <v>0</v>
      </c>
      <c r="K48" s="15">
        <f t="shared" si="1"/>
        <v>100</v>
      </c>
      <c r="L48" s="15">
        <f t="shared" si="4"/>
        <v>-1330884</v>
      </c>
      <c r="M48" s="15">
        <f t="shared" si="5"/>
        <v>-93.011313286052541</v>
      </c>
    </row>
    <row r="49" spans="1:13" ht="47.25" x14ac:dyDescent="0.2">
      <c r="A49" s="1" t="s">
        <v>27</v>
      </c>
      <c r="B49" s="7" t="s">
        <v>55</v>
      </c>
      <c r="C49" s="7" t="s">
        <v>45</v>
      </c>
      <c r="D49" s="16">
        <v>66320</v>
      </c>
      <c r="E49" s="16">
        <v>51422.400000000001</v>
      </c>
      <c r="F49" s="12">
        <v>51422.400000000001</v>
      </c>
      <c r="G49" s="12">
        <f t="shared" si="3"/>
        <v>77.536791314837146</v>
      </c>
      <c r="H49" s="16">
        <v>21210</v>
      </c>
      <c r="I49" s="16">
        <v>18335.3</v>
      </c>
      <c r="J49" s="12">
        <f t="shared" si="0"/>
        <v>-2874.7000000000007</v>
      </c>
      <c r="K49" s="12">
        <f t="shared" si="1"/>
        <v>86.446487505893444</v>
      </c>
      <c r="L49" s="12">
        <f t="shared" si="4"/>
        <v>-33087.100000000006</v>
      </c>
      <c r="M49" s="12">
        <f t="shared" si="5"/>
        <v>-64.343749027661104</v>
      </c>
    </row>
    <row r="50" spans="1:13" ht="31.5" outlineLevel="1" x14ac:dyDescent="0.2">
      <c r="A50" s="3" t="s">
        <v>61</v>
      </c>
      <c r="B50" s="6" t="s">
        <v>55</v>
      </c>
      <c r="C50" s="6" t="s">
        <v>44</v>
      </c>
      <c r="D50" s="13">
        <v>66320</v>
      </c>
      <c r="E50" s="14">
        <v>51422.400000000001</v>
      </c>
      <c r="F50" s="15">
        <f t="shared" si="2"/>
        <v>-14897.599999999999</v>
      </c>
      <c r="G50" s="15">
        <f t="shared" si="3"/>
        <v>77.536791314837146</v>
      </c>
      <c r="H50" s="13">
        <v>21210</v>
      </c>
      <c r="I50" s="14">
        <v>18335.3</v>
      </c>
      <c r="J50" s="15">
        <f t="shared" si="0"/>
        <v>-2874.7000000000007</v>
      </c>
      <c r="K50" s="15">
        <f t="shared" si="1"/>
        <v>86.446487505893444</v>
      </c>
      <c r="L50" s="15">
        <f t="shared" si="4"/>
        <v>-33087.100000000006</v>
      </c>
      <c r="M50" s="15">
        <f t="shared" si="5"/>
        <v>-64.343749027661104</v>
      </c>
    </row>
    <row r="51" spans="1:13" ht="78.75" x14ac:dyDescent="0.2">
      <c r="A51" s="1" t="s">
        <v>37</v>
      </c>
      <c r="B51" s="7" t="s">
        <v>57</v>
      </c>
      <c r="C51" s="7" t="s">
        <v>45</v>
      </c>
      <c r="D51" s="16">
        <v>1649798</v>
      </c>
      <c r="E51" s="16">
        <v>0</v>
      </c>
      <c r="F51" s="12">
        <v>0</v>
      </c>
      <c r="G51" s="12">
        <f t="shared" si="3"/>
        <v>0</v>
      </c>
      <c r="H51" s="16">
        <v>3255592</v>
      </c>
      <c r="I51" s="16">
        <v>0</v>
      </c>
      <c r="J51" s="12">
        <f t="shared" si="0"/>
        <v>-3255592</v>
      </c>
      <c r="K51" s="12">
        <f t="shared" si="1"/>
        <v>0</v>
      </c>
      <c r="L51" s="12">
        <f t="shared" si="4"/>
        <v>0</v>
      </c>
      <c r="M51" s="12"/>
    </row>
    <row r="52" spans="1:13" ht="31.5" outlineLevel="1" x14ac:dyDescent="0.2">
      <c r="A52" s="3" t="s">
        <v>38</v>
      </c>
      <c r="B52" s="6" t="s">
        <v>57</v>
      </c>
      <c r="C52" s="6" t="s">
        <v>48</v>
      </c>
      <c r="D52" s="13">
        <v>1649798</v>
      </c>
      <c r="E52" s="14">
        <v>0</v>
      </c>
      <c r="F52" s="15">
        <f t="shared" si="2"/>
        <v>-1649798</v>
      </c>
      <c r="G52" s="15">
        <f t="shared" si="3"/>
        <v>0</v>
      </c>
      <c r="H52" s="13">
        <v>3255592</v>
      </c>
      <c r="I52" s="14">
        <v>0</v>
      </c>
      <c r="J52" s="15">
        <f t="shared" si="0"/>
        <v>-3255592</v>
      </c>
      <c r="K52" s="15">
        <f t="shared" si="1"/>
        <v>0</v>
      </c>
      <c r="L52" s="15">
        <f t="shared" si="4"/>
        <v>0</v>
      </c>
      <c r="M52" s="15"/>
    </row>
    <row r="53" spans="1:13" ht="15.75" x14ac:dyDescent="0.25">
      <c r="A53" s="4" t="s">
        <v>33</v>
      </c>
      <c r="B53" s="5"/>
      <c r="C53" s="5"/>
      <c r="D53" s="17">
        <f t="shared" ref="D53:E53" si="16">D10+D17+D20+D26+D31+D37+D40+D42+D46+D49+D51</f>
        <v>1248683833.21</v>
      </c>
      <c r="E53" s="17">
        <f t="shared" si="16"/>
        <v>922857418.61000001</v>
      </c>
      <c r="F53" s="12">
        <f t="shared" si="2"/>
        <v>-325826414.60000002</v>
      </c>
      <c r="G53" s="12">
        <f t="shared" si="3"/>
        <v>73.906412020855925</v>
      </c>
      <c r="H53" s="17">
        <f>H10+H17+H20+H26+H31+H37+H40+H42+H46+H49+H51</f>
        <v>1291047285.6100001</v>
      </c>
      <c r="I53" s="17">
        <f>I10+I17+I20+I26+I31+I37+I40+I42+I46+I49+I51</f>
        <v>929378191.99000013</v>
      </c>
      <c r="J53" s="12">
        <f t="shared" si="0"/>
        <v>-361669093.62</v>
      </c>
      <c r="K53" s="12">
        <f t="shared" si="1"/>
        <v>71.986378992376189</v>
      </c>
      <c r="L53" s="12">
        <f t="shared" si="4"/>
        <v>6520773.3800001144</v>
      </c>
      <c r="M53" s="12">
        <f t="shared" si="5"/>
        <v>0.70658513964396263</v>
      </c>
    </row>
  </sheetData>
  <mergeCells count="15">
    <mergeCell ref="A1:M3"/>
    <mergeCell ref="L7:L8"/>
    <mergeCell ref="M7:M8"/>
    <mergeCell ref="H5:K6"/>
    <mergeCell ref="D5:G6"/>
    <mergeCell ref="H7:H8"/>
    <mergeCell ref="I7:I8"/>
    <mergeCell ref="J7:K7"/>
    <mergeCell ref="D7:D8"/>
    <mergeCell ref="E7:E8"/>
    <mergeCell ref="F7:G7"/>
    <mergeCell ref="A5:A8"/>
    <mergeCell ref="C5:C8"/>
    <mergeCell ref="B5:B8"/>
    <mergeCell ref="L5:M6"/>
  </mergeCells>
  <pageMargins left="0.59055118110236227" right="0.59055118110236227" top="0.78740157480314965" bottom="0.59055118110236227" header="0" footer="0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квартал</vt:lpstr>
      <vt:lpstr>'3 квартал'!Заголовки_для_печати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rep:2.40.0.105</dc:description>
  <cp:lastModifiedBy>Осташова_ОК</cp:lastModifiedBy>
  <cp:lastPrinted>2021-07-19T13:44:23Z</cp:lastPrinted>
  <dcterms:created xsi:type="dcterms:W3CDTF">2017-04-12T06:24:55Z</dcterms:created>
  <dcterms:modified xsi:type="dcterms:W3CDTF">2023-10-19T12:27:45Z</dcterms:modified>
</cp:coreProperties>
</file>